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9" activeTab="11"/>
  </bookViews>
  <sheets>
    <sheet name="1.Гражданско-правовой профиль" sheetId="17" r:id="rId1"/>
    <sheet name="2.Уголовно-правовой профиль" sheetId="10" r:id="rId2"/>
    <sheet name="3. Экономика предпр. и орг." sheetId="3" r:id="rId3"/>
    <sheet name="4. Экономическая безопасность" sheetId="4" r:id="rId4"/>
    <sheet name="5. Бухгалтерский учет и аудит" sheetId="5" r:id="rId5"/>
    <sheet name="6. Управление малым бизнесом" sheetId="1" r:id="rId6"/>
    <sheet name="7. Бизнес-логистика" sheetId="2" r:id="rId7"/>
    <sheet name="8. Перевод и переводоведение" sheetId="11" r:id="rId8"/>
    <sheet name="9. Русский язык и литература" sheetId="12" r:id="rId9"/>
    <sheet name="10. Преподавание филол. дисц." sheetId="13" r:id="rId10"/>
    <sheet name="11. Отечественная филология" sheetId="14" r:id="rId11"/>
    <sheet name="Итоговая таблица" sheetId="6" r:id="rId12"/>
  </sheets>
  <definedNames>
    <definedName name="_xlnm.Print_Area" localSheetId="0">'1.Гражданско-правовой профиль'!$A$1:$J$839</definedName>
  </definedNames>
  <calcPr calcId="152511"/>
</workbook>
</file>

<file path=xl/calcChain.xml><?xml version="1.0" encoding="utf-8"?>
<calcChain xmlns="http://schemas.openxmlformats.org/spreadsheetml/2006/main">
  <c r="J837" i="17" l="1"/>
  <c r="J836" i="17"/>
  <c r="J835" i="17"/>
  <c r="J834" i="17"/>
  <c r="J833" i="17"/>
  <c r="J832" i="17"/>
  <c r="J831" i="17"/>
  <c r="J830" i="17"/>
  <c r="J829" i="17"/>
  <c r="J828" i="17"/>
  <c r="J827" i="17"/>
  <c r="J826" i="17"/>
  <c r="J825" i="17"/>
  <c r="J824" i="17"/>
  <c r="J823" i="17"/>
  <c r="I838" i="17"/>
  <c r="H838" i="17"/>
  <c r="F8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F25" i="17"/>
  <c r="G25" i="17"/>
  <c r="H25" i="17"/>
  <c r="I25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F43" i="17"/>
  <c r="G43" i="17"/>
  <c r="H43" i="17"/>
  <c r="I43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F61" i="17"/>
  <c r="G61" i="17"/>
  <c r="H61" i="17"/>
  <c r="I61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F79" i="17"/>
  <c r="G79" i="17"/>
  <c r="H79" i="17"/>
  <c r="I79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F97" i="17"/>
  <c r="G97" i="17"/>
  <c r="H97" i="17"/>
  <c r="I97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F115" i="17"/>
  <c r="G115" i="17"/>
  <c r="H115" i="17"/>
  <c r="I115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F133" i="17"/>
  <c r="G133" i="17"/>
  <c r="H133" i="17"/>
  <c r="I133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F151" i="17"/>
  <c r="G151" i="17"/>
  <c r="H151" i="17"/>
  <c r="I151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F169" i="17"/>
  <c r="G169" i="17"/>
  <c r="H169" i="17"/>
  <c r="I169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F187" i="17"/>
  <c r="G187" i="17"/>
  <c r="H187" i="17"/>
  <c r="I187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F205" i="17"/>
  <c r="G205" i="17"/>
  <c r="H205" i="17"/>
  <c r="I205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F223" i="17"/>
  <c r="G223" i="17"/>
  <c r="H223" i="17"/>
  <c r="I223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F242" i="17"/>
  <c r="G242" i="17"/>
  <c r="H242" i="17"/>
  <c r="I242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F260" i="17"/>
  <c r="G260" i="17"/>
  <c r="H260" i="17"/>
  <c r="I260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F278" i="17"/>
  <c r="G278" i="17"/>
  <c r="H278" i="17"/>
  <c r="I278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F296" i="17"/>
  <c r="G296" i="17"/>
  <c r="H296" i="17"/>
  <c r="I296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G314" i="17"/>
  <c r="H314" i="17"/>
  <c r="I314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G332" i="17"/>
  <c r="H332" i="17"/>
  <c r="I332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F350" i="17"/>
  <c r="G350" i="17"/>
  <c r="H350" i="17"/>
  <c r="I350" i="17"/>
  <c r="J353" i="17"/>
  <c r="J354" i="17"/>
  <c r="J355" i="17"/>
  <c r="J356" i="17"/>
  <c r="J357" i="17"/>
  <c r="J358" i="17"/>
  <c r="J359" i="17"/>
  <c r="J360" i="17"/>
  <c r="J361" i="17"/>
  <c r="J362" i="17"/>
  <c r="J363" i="17"/>
  <c r="J364" i="17"/>
  <c r="J365" i="17"/>
  <c r="J366" i="17"/>
  <c r="J367" i="17"/>
  <c r="F368" i="17"/>
  <c r="G368" i="17"/>
  <c r="H368" i="17"/>
  <c r="I368" i="17"/>
  <c r="J371" i="17"/>
  <c r="J372" i="17"/>
  <c r="J373" i="17"/>
  <c r="J374" i="17"/>
  <c r="J375" i="17"/>
  <c r="J376" i="17"/>
  <c r="J377" i="17"/>
  <c r="J378" i="17"/>
  <c r="J379" i="17"/>
  <c r="J380" i="17"/>
  <c r="J381" i="17"/>
  <c r="J382" i="17"/>
  <c r="J383" i="17"/>
  <c r="J384" i="17"/>
  <c r="J385" i="17"/>
  <c r="F386" i="17"/>
  <c r="G386" i="17"/>
  <c r="H386" i="17"/>
  <c r="I386" i="17"/>
  <c r="J389" i="17"/>
  <c r="J390" i="17"/>
  <c r="J391" i="17"/>
  <c r="J392" i="17"/>
  <c r="J393" i="17"/>
  <c r="J394" i="17"/>
  <c r="J395" i="17"/>
  <c r="J396" i="17"/>
  <c r="J397" i="17"/>
  <c r="J398" i="17"/>
  <c r="J399" i="17"/>
  <c r="J400" i="17"/>
  <c r="J401" i="17"/>
  <c r="J402" i="17"/>
  <c r="J403" i="17"/>
  <c r="F404" i="17"/>
  <c r="G404" i="17"/>
  <c r="I404" i="17"/>
  <c r="J407" i="17"/>
  <c r="J408" i="17"/>
  <c r="J409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F422" i="17"/>
  <c r="G422" i="17"/>
  <c r="H422" i="17"/>
  <c r="J425" i="17"/>
  <c r="J426" i="17"/>
  <c r="J427" i="17"/>
  <c r="J428" i="17"/>
  <c r="J429" i="17"/>
  <c r="J430" i="17"/>
  <c r="J431" i="17"/>
  <c r="J432" i="17"/>
  <c r="J433" i="17"/>
  <c r="J434" i="17"/>
  <c r="J435" i="17"/>
  <c r="J436" i="17"/>
  <c r="J437" i="17"/>
  <c r="J438" i="17"/>
  <c r="J439" i="17"/>
  <c r="F440" i="17"/>
  <c r="G440" i="17"/>
  <c r="H440" i="17"/>
  <c r="I440" i="17"/>
  <c r="J443" i="17"/>
  <c r="J444" i="17"/>
  <c r="J445" i="17"/>
  <c r="J446" i="17"/>
  <c r="J447" i="17"/>
  <c r="J448" i="17"/>
  <c r="J449" i="17"/>
  <c r="J450" i="17"/>
  <c r="J451" i="17"/>
  <c r="J452" i="17"/>
  <c r="J453" i="17"/>
  <c r="J454" i="17"/>
  <c r="J455" i="17"/>
  <c r="J456" i="17"/>
  <c r="J457" i="17"/>
  <c r="F458" i="17"/>
  <c r="G458" i="17"/>
  <c r="H458" i="17"/>
  <c r="I458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F476" i="17"/>
  <c r="G476" i="17"/>
  <c r="H476" i="17"/>
  <c r="I476" i="17"/>
  <c r="J480" i="17"/>
  <c r="J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4" i="17"/>
  <c r="F495" i="17"/>
  <c r="G495" i="17"/>
  <c r="H495" i="17"/>
  <c r="I495" i="17"/>
  <c r="J498" i="17"/>
  <c r="J499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F513" i="17"/>
  <c r="G513" i="17"/>
  <c r="H513" i="17"/>
  <c r="J516" i="17"/>
  <c r="J517" i="17"/>
  <c r="J518" i="17"/>
  <c r="J519" i="17"/>
  <c r="J520" i="17"/>
  <c r="J521" i="17"/>
  <c r="J522" i="17"/>
  <c r="J523" i="17"/>
  <c r="J524" i="17"/>
  <c r="J525" i="17"/>
  <c r="J526" i="17"/>
  <c r="J527" i="17"/>
  <c r="J528" i="17"/>
  <c r="J529" i="17"/>
  <c r="J530" i="17"/>
  <c r="F531" i="17"/>
  <c r="G531" i="17"/>
  <c r="H531" i="17"/>
  <c r="I531" i="17"/>
  <c r="J534" i="17"/>
  <c r="J535" i="17"/>
  <c r="J536" i="17"/>
  <c r="J537" i="17"/>
  <c r="J538" i="17"/>
  <c r="J539" i="17"/>
  <c r="J540" i="17"/>
  <c r="J541" i="17"/>
  <c r="J542" i="17"/>
  <c r="J543" i="17"/>
  <c r="J544" i="17"/>
  <c r="J545" i="17"/>
  <c r="J546" i="17"/>
  <c r="J547" i="17"/>
  <c r="J548" i="17"/>
  <c r="F549" i="17"/>
  <c r="G549" i="17"/>
  <c r="H549" i="17"/>
  <c r="I549" i="17"/>
  <c r="J552" i="17"/>
  <c r="J553" i="17"/>
  <c r="J554" i="17"/>
  <c r="J555" i="17"/>
  <c r="J556" i="17"/>
  <c r="J557" i="17"/>
  <c r="J558" i="17"/>
  <c r="J559" i="17"/>
  <c r="J560" i="17"/>
  <c r="J561" i="17"/>
  <c r="J562" i="17"/>
  <c r="J563" i="17"/>
  <c r="J564" i="17"/>
  <c r="J565" i="17"/>
  <c r="J566" i="17"/>
  <c r="F567" i="17"/>
  <c r="G567" i="17"/>
  <c r="H567" i="17"/>
  <c r="I567" i="17"/>
  <c r="J570" i="17"/>
  <c r="J571" i="17"/>
  <c r="J572" i="17"/>
  <c r="J573" i="17"/>
  <c r="J574" i="17"/>
  <c r="J575" i="17"/>
  <c r="J576" i="17"/>
  <c r="J577" i="17"/>
  <c r="J578" i="17"/>
  <c r="J579" i="17"/>
  <c r="J580" i="17"/>
  <c r="J581" i="17"/>
  <c r="J582" i="17"/>
  <c r="J583" i="17"/>
  <c r="J584" i="17"/>
  <c r="F585" i="17"/>
  <c r="G585" i="17"/>
  <c r="H585" i="17"/>
  <c r="I585" i="17"/>
  <c r="J588" i="17"/>
  <c r="J589" i="17"/>
  <c r="J590" i="17"/>
  <c r="J591" i="17"/>
  <c r="J592" i="17"/>
  <c r="J593" i="17"/>
  <c r="J594" i="17"/>
  <c r="J595" i="17"/>
  <c r="J596" i="17"/>
  <c r="J597" i="17"/>
  <c r="J598" i="17"/>
  <c r="J599" i="17"/>
  <c r="J600" i="17"/>
  <c r="J601" i="17"/>
  <c r="J602" i="17"/>
  <c r="F603" i="17"/>
  <c r="H603" i="17"/>
  <c r="I603" i="17"/>
  <c r="J606" i="17"/>
  <c r="J607" i="17"/>
  <c r="J608" i="17"/>
  <c r="J609" i="17"/>
  <c r="J610" i="17"/>
  <c r="J611" i="17"/>
  <c r="J612" i="17"/>
  <c r="J613" i="17"/>
  <c r="J614" i="17"/>
  <c r="J615" i="17"/>
  <c r="J616" i="17"/>
  <c r="J617" i="17"/>
  <c r="J618" i="17"/>
  <c r="J619" i="17"/>
  <c r="J620" i="17"/>
  <c r="F621" i="17"/>
  <c r="H621" i="17"/>
  <c r="I621" i="17"/>
  <c r="J624" i="17"/>
  <c r="J625" i="17"/>
  <c r="J626" i="17"/>
  <c r="J627" i="17"/>
  <c r="J628" i="17"/>
  <c r="J629" i="17"/>
  <c r="J630" i="17"/>
  <c r="J631" i="17"/>
  <c r="J632" i="17"/>
  <c r="J633" i="17"/>
  <c r="J634" i="17"/>
  <c r="J635" i="17"/>
  <c r="J636" i="17"/>
  <c r="J637" i="17"/>
  <c r="J638" i="17"/>
  <c r="F639" i="17"/>
  <c r="G639" i="17"/>
  <c r="H639" i="17"/>
  <c r="I639" i="17"/>
  <c r="J642" i="17"/>
  <c r="J643" i="17"/>
  <c r="J644" i="17"/>
  <c r="J645" i="17"/>
  <c r="J646" i="17"/>
  <c r="J647" i="17"/>
  <c r="J648" i="17"/>
  <c r="J649" i="17"/>
  <c r="J650" i="17"/>
  <c r="J651" i="17"/>
  <c r="J652" i="17"/>
  <c r="J653" i="17"/>
  <c r="J654" i="17"/>
  <c r="J655" i="17"/>
  <c r="J656" i="17"/>
  <c r="F657" i="17"/>
  <c r="H657" i="17"/>
  <c r="I657" i="17"/>
  <c r="J661" i="17"/>
  <c r="J662" i="17"/>
  <c r="J663" i="17"/>
  <c r="J664" i="17"/>
  <c r="J665" i="17"/>
  <c r="J666" i="17"/>
  <c r="J667" i="17"/>
  <c r="J668" i="17"/>
  <c r="J669" i="17"/>
  <c r="J670" i="17"/>
  <c r="J671" i="17"/>
  <c r="J672" i="17"/>
  <c r="J673" i="17"/>
  <c r="J674" i="17"/>
  <c r="J675" i="17"/>
  <c r="F676" i="17"/>
  <c r="G676" i="17"/>
  <c r="H676" i="17"/>
  <c r="I676" i="17"/>
  <c r="J679" i="17"/>
  <c r="J680" i="17"/>
  <c r="J681" i="17"/>
  <c r="J682" i="17"/>
  <c r="J683" i="17"/>
  <c r="J684" i="17"/>
  <c r="J685" i="17"/>
  <c r="J686" i="17"/>
  <c r="J687" i="17"/>
  <c r="J688" i="17"/>
  <c r="J689" i="17"/>
  <c r="J690" i="17"/>
  <c r="J691" i="17"/>
  <c r="J692" i="17"/>
  <c r="J693" i="17"/>
  <c r="F694" i="17"/>
  <c r="G694" i="17"/>
  <c r="H694" i="17"/>
  <c r="I694" i="17"/>
  <c r="J697" i="17"/>
  <c r="J698" i="17"/>
  <c r="J699" i="17"/>
  <c r="J700" i="17"/>
  <c r="J701" i="17"/>
  <c r="J702" i="17"/>
  <c r="J703" i="17"/>
  <c r="J704" i="17"/>
  <c r="J705" i="17"/>
  <c r="J706" i="17"/>
  <c r="J707" i="17"/>
  <c r="J708" i="17"/>
  <c r="J709" i="17"/>
  <c r="J710" i="17"/>
  <c r="J711" i="17"/>
  <c r="F712" i="17"/>
  <c r="G712" i="17"/>
  <c r="H712" i="17"/>
  <c r="J715" i="17"/>
  <c r="J716" i="17"/>
  <c r="J717" i="17"/>
  <c r="J718" i="17"/>
  <c r="J719" i="17"/>
  <c r="J720" i="17"/>
  <c r="J721" i="17"/>
  <c r="J722" i="17"/>
  <c r="J723" i="17"/>
  <c r="J724" i="17"/>
  <c r="J725" i="17"/>
  <c r="J726" i="17"/>
  <c r="J727" i="17"/>
  <c r="J728" i="17"/>
  <c r="J729" i="17"/>
  <c r="F730" i="17"/>
  <c r="G730" i="17"/>
  <c r="H730" i="17"/>
  <c r="I730" i="17"/>
  <c r="J733" i="17"/>
  <c r="J734" i="17"/>
  <c r="J735" i="17"/>
  <c r="J736" i="17"/>
  <c r="J737" i="17"/>
  <c r="J738" i="17"/>
  <c r="J739" i="17"/>
  <c r="J740" i="17"/>
  <c r="J741" i="17"/>
  <c r="J742" i="17"/>
  <c r="J743" i="17"/>
  <c r="J744" i="17"/>
  <c r="J745" i="17"/>
  <c r="J746" i="17"/>
  <c r="J747" i="17"/>
  <c r="F748" i="17"/>
  <c r="G748" i="17"/>
  <c r="H748" i="17"/>
  <c r="I748" i="17"/>
  <c r="J751" i="17"/>
  <c r="J752" i="17"/>
  <c r="J753" i="17"/>
  <c r="J754" i="17"/>
  <c r="J755" i="17"/>
  <c r="J756" i="17"/>
  <c r="J757" i="17"/>
  <c r="J758" i="17"/>
  <c r="J759" i="17"/>
  <c r="J760" i="17"/>
  <c r="J761" i="17"/>
  <c r="J762" i="17"/>
  <c r="J763" i="17"/>
  <c r="J764" i="17"/>
  <c r="J765" i="17"/>
  <c r="F766" i="17"/>
  <c r="G766" i="17"/>
  <c r="H766" i="17"/>
  <c r="J769" i="17"/>
  <c r="J770" i="17"/>
  <c r="J771" i="17"/>
  <c r="J772" i="17"/>
  <c r="J773" i="17"/>
  <c r="J774" i="17"/>
  <c r="J775" i="17"/>
  <c r="J776" i="17"/>
  <c r="J777" i="17"/>
  <c r="J778" i="17"/>
  <c r="J779" i="17"/>
  <c r="J780" i="17"/>
  <c r="J781" i="17"/>
  <c r="J782" i="17"/>
  <c r="J783" i="17"/>
  <c r="F784" i="17"/>
  <c r="G784" i="17"/>
  <c r="H784" i="17"/>
  <c r="I784" i="17"/>
  <c r="J787" i="17"/>
  <c r="J788" i="17"/>
  <c r="J789" i="17"/>
  <c r="J790" i="17"/>
  <c r="J791" i="17"/>
  <c r="J792" i="17"/>
  <c r="J793" i="17"/>
  <c r="J794" i="17"/>
  <c r="J795" i="17"/>
  <c r="J796" i="17"/>
  <c r="J797" i="17"/>
  <c r="J798" i="17"/>
  <c r="J799" i="17"/>
  <c r="J800" i="17"/>
  <c r="J801" i="17"/>
  <c r="F802" i="17"/>
  <c r="G802" i="17"/>
  <c r="H802" i="17"/>
  <c r="I802" i="17"/>
  <c r="J805" i="17"/>
  <c r="J806" i="17"/>
  <c r="J807" i="17"/>
  <c r="J808" i="17"/>
  <c r="J809" i="17"/>
  <c r="J810" i="17"/>
  <c r="J811" i="17"/>
  <c r="J812" i="17"/>
  <c r="J813" i="17"/>
  <c r="J814" i="17"/>
  <c r="J815" i="17"/>
  <c r="J816" i="17"/>
  <c r="J817" i="17"/>
  <c r="J818" i="17"/>
  <c r="J819" i="17"/>
  <c r="F820" i="17"/>
  <c r="G820" i="17"/>
  <c r="I820" i="17"/>
  <c r="J838" i="17" l="1"/>
  <c r="J839" i="17" s="1"/>
  <c r="J260" i="17"/>
  <c r="J187" i="17"/>
  <c r="J115" i="17"/>
  <c r="J43" i="17"/>
  <c r="J205" i="17"/>
  <c r="J133" i="17"/>
  <c r="J61" i="17"/>
  <c r="J278" i="17"/>
  <c r="J223" i="17"/>
  <c r="J151" i="17"/>
  <c r="J79" i="17"/>
  <c r="J296" i="17"/>
  <c r="J242" i="17"/>
  <c r="J169" i="17"/>
  <c r="J97" i="17"/>
  <c r="J25" i="17"/>
  <c r="J422" i="17"/>
  <c r="J440" i="17"/>
  <c r="J476" i="17"/>
  <c r="J495" i="17"/>
  <c r="J820" i="17"/>
  <c r="J458" i="17"/>
  <c r="J802" i="17"/>
  <c r="J748" i="17"/>
  <c r="J694" i="17"/>
  <c r="J549" i="17"/>
  <c r="J368" i="17"/>
  <c r="J314" i="17"/>
  <c r="J766" i="17"/>
  <c r="J712" i="17"/>
  <c r="J621" i="17"/>
  <c r="J567" i="17"/>
  <c r="J386" i="17"/>
  <c r="J332" i="17"/>
  <c r="J657" i="17"/>
  <c r="J585" i="17"/>
  <c r="J513" i="17"/>
  <c r="J404" i="17"/>
  <c r="J784" i="17"/>
  <c r="J730" i="17"/>
  <c r="J676" i="17"/>
  <c r="J639" i="17"/>
  <c r="J603" i="17"/>
  <c r="J531" i="17"/>
  <c r="J350" i="17"/>
  <c r="J442" i="14" l="1"/>
  <c r="I441" i="14"/>
  <c r="H441" i="14"/>
  <c r="G441" i="14"/>
  <c r="F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41" i="14" s="1"/>
  <c r="J315" i="13"/>
  <c r="J514" i="2"/>
  <c r="J605" i="1"/>
  <c r="J297" i="5"/>
  <c r="I315" i="14" l="1"/>
  <c r="H315" i="14"/>
  <c r="G315" i="14"/>
  <c r="F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I97" i="12"/>
  <c r="H97" i="12"/>
  <c r="G97" i="12"/>
  <c r="F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I97" i="11"/>
  <c r="H97" i="11"/>
  <c r="G97" i="11"/>
  <c r="F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I820" i="10"/>
  <c r="H820" i="10"/>
  <c r="G820" i="10"/>
  <c r="F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I657" i="10"/>
  <c r="H657" i="10"/>
  <c r="F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I368" i="10"/>
  <c r="H368" i="10"/>
  <c r="G368" i="10"/>
  <c r="F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I350" i="10"/>
  <c r="H350" i="10"/>
  <c r="G350" i="10"/>
  <c r="F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I115" i="10"/>
  <c r="H115" i="10"/>
  <c r="G115" i="10"/>
  <c r="F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I97" i="10"/>
  <c r="H97" i="10"/>
  <c r="G97" i="10"/>
  <c r="F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I115" i="2"/>
  <c r="H115" i="2"/>
  <c r="G115" i="2"/>
  <c r="F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I43" i="2"/>
  <c r="H43" i="2"/>
  <c r="G43" i="2"/>
  <c r="F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I115" i="1"/>
  <c r="H115" i="1"/>
  <c r="G115" i="1"/>
  <c r="F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I151" i="5"/>
  <c r="H151" i="5"/>
  <c r="G151" i="5"/>
  <c r="F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I133" i="5"/>
  <c r="H133" i="5"/>
  <c r="G133" i="5"/>
  <c r="F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I98" i="4"/>
  <c r="H98" i="4"/>
  <c r="G98" i="4"/>
  <c r="F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I169" i="3"/>
  <c r="H169" i="3"/>
  <c r="G169" i="3"/>
  <c r="F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I423" i="3"/>
  <c r="H423" i="3"/>
  <c r="G423" i="3"/>
  <c r="F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235" i="12"/>
  <c r="J421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2" i="14"/>
  <c r="J408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390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72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54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36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18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81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63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45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27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09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191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28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10" i="14"/>
  <c r="G423" i="14"/>
  <c r="H423" i="14"/>
  <c r="I423" i="14"/>
  <c r="F423" i="14"/>
  <c r="G405" i="14"/>
  <c r="H405" i="14"/>
  <c r="I405" i="14"/>
  <c r="F405" i="14"/>
  <c r="G387" i="14"/>
  <c r="H387" i="14"/>
  <c r="I387" i="14"/>
  <c r="F387" i="14"/>
  <c r="G369" i="14"/>
  <c r="H369" i="14"/>
  <c r="I369" i="14"/>
  <c r="F369" i="14"/>
  <c r="G351" i="14"/>
  <c r="H351" i="14"/>
  <c r="I351" i="14"/>
  <c r="F351" i="14"/>
  <c r="G333" i="14"/>
  <c r="H333" i="14"/>
  <c r="I333" i="14"/>
  <c r="F333" i="14"/>
  <c r="G296" i="14"/>
  <c r="H296" i="14"/>
  <c r="I296" i="14"/>
  <c r="F296" i="14"/>
  <c r="G278" i="14"/>
  <c r="H278" i="14"/>
  <c r="I278" i="14"/>
  <c r="G260" i="14"/>
  <c r="H260" i="14"/>
  <c r="I260" i="14"/>
  <c r="F260" i="14"/>
  <c r="G242" i="14"/>
  <c r="H242" i="14"/>
  <c r="I242" i="14"/>
  <c r="G224" i="14"/>
  <c r="H224" i="14"/>
  <c r="I224" i="14"/>
  <c r="F224" i="14"/>
  <c r="G206" i="14"/>
  <c r="H206" i="14"/>
  <c r="I206" i="14"/>
  <c r="F206" i="14"/>
  <c r="G187" i="14"/>
  <c r="H187" i="14"/>
  <c r="I187" i="14"/>
  <c r="F187" i="14"/>
  <c r="G169" i="14"/>
  <c r="H169" i="14"/>
  <c r="I169" i="14"/>
  <c r="F169" i="14"/>
  <c r="G151" i="14"/>
  <c r="H151" i="14"/>
  <c r="I151" i="14"/>
  <c r="F151" i="14"/>
  <c r="G133" i="14"/>
  <c r="I133" i="14"/>
  <c r="F133" i="14"/>
  <c r="G115" i="14"/>
  <c r="H115" i="14"/>
  <c r="I115" i="14"/>
  <c r="F115" i="14"/>
  <c r="G97" i="14"/>
  <c r="H97" i="14"/>
  <c r="I97" i="14"/>
  <c r="F97" i="14"/>
  <c r="G79" i="14"/>
  <c r="H79" i="14"/>
  <c r="I79" i="14"/>
  <c r="F79" i="14"/>
  <c r="G61" i="14"/>
  <c r="H61" i="14"/>
  <c r="I61" i="14"/>
  <c r="F61" i="14"/>
  <c r="G43" i="14"/>
  <c r="H43" i="14"/>
  <c r="I43" i="14"/>
  <c r="F43" i="14"/>
  <c r="G25" i="14"/>
  <c r="H25" i="14"/>
  <c r="I25" i="14"/>
  <c r="F25" i="14"/>
  <c r="J313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5" i="13"/>
  <c r="J294" i="13"/>
  <c r="J293" i="13"/>
  <c r="J291" i="13"/>
  <c r="J290" i="13"/>
  <c r="J289" i="13"/>
  <c r="J288" i="13"/>
  <c r="J287" i="13"/>
  <c r="J286" i="13"/>
  <c r="J285" i="13"/>
  <c r="J284" i="13"/>
  <c r="J283" i="13"/>
  <c r="J282" i="13"/>
  <c r="J281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73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54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28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10" i="13"/>
  <c r="I314" i="13"/>
  <c r="H314" i="13"/>
  <c r="G314" i="13"/>
  <c r="F314" i="13"/>
  <c r="G296" i="13"/>
  <c r="H296" i="13"/>
  <c r="I296" i="13"/>
  <c r="F296" i="13"/>
  <c r="G278" i="13"/>
  <c r="I278" i="13"/>
  <c r="F278" i="13"/>
  <c r="G260" i="13"/>
  <c r="H260" i="13"/>
  <c r="I260" i="13"/>
  <c r="F260" i="13"/>
  <c r="G242" i="13"/>
  <c r="H242" i="13"/>
  <c r="I242" i="13"/>
  <c r="F242" i="13"/>
  <c r="G224" i="13"/>
  <c r="H224" i="13"/>
  <c r="I224" i="13"/>
  <c r="F224" i="13"/>
  <c r="G206" i="13"/>
  <c r="H206" i="13"/>
  <c r="I206" i="13"/>
  <c r="F206" i="13"/>
  <c r="G188" i="13"/>
  <c r="H188" i="13"/>
  <c r="I188" i="13"/>
  <c r="F188" i="13"/>
  <c r="G169" i="13"/>
  <c r="H169" i="13"/>
  <c r="I169" i="13"/>
  <c r="F169" i="13"/>
  <c r="G151" i="13"/>
  <c r="H151" i="13"/>
  <c r="I151" i="13"/>
  <c r="F151" i="13"/>
  <c r="G133" i="13"/>
  <c r="H133" i="13"/>
  <c r="I133" i="13"/>
  <c r="F133" i="13"/>
  <c r="G115" i="13"/>
  <c r="H115" i="13"/>
  <c r="I115" i="13"/>
  <c r="F115" i="13"/>
  <c r="G97" i="13"/>
  <c r="H97" i="13"/>
  <c r="I97" i="13"/>
  <c r="F97" i="13"/>
  <c r="G79" i="13"/>
  <c r="H79" i="13"/>
  <c r="I79" i="13"/>
  <c r="G61" i="13"/>
  <c r="H61" i="13"/>
  <c r="I61" i="13"/>
  <c r="F61" i="13"/>
  <c r="G43" i="13"/>
  <c r="H43" i="13"/>
  <c r="I43" i="13"/>
  <c r="F43" i="13"/>
  <c r="G25" i="13"/>
  <c r="H25" i="13"/>
  <c r="I25" i="13"/>
  <c r="G188" i="5"/>
  <c r="H188" i="5"/>
  <c r="I188" i="5"/>
  <c r="G206" i="3"/>
  <c r="H206" i="3"/>
  <c r="I206" i="3"/>
  <c r="F206" i="3"/>
  <c r="G97" i="3"/>
  <c r="H97" i="3"/>
  <c r="I97" i="3"/>
  <c r="F97" i="3"/>
  <c r="J227" i="12"/>
  <c r="J228" i="12"/>
  <c r="J229" i="12"/>
  <c r="J230" i="12"/>
  <c r="J231" i="12"/>
  <c r="J232" i="12"/>
  <c r="J233" i="12"/>
  <c r="J234" i="12"/>
  <c r="J236" i="12"/>
  <c r="J237" i="12"/>
  <c r="J238" i="12"/>
  <c r="J239" i="12"/>
  <c r="J240" i="12"/>
  <c r="J226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08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190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54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46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28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10" i="12"/>
  <c r="G241" i="12"/>
  <c r="H241" i="12"/>
  <c r="I241" i="12"/>
  <c r="F241" i="12"/>
  <c r="G223" i="12"/>
  <c r="H223" i="12"/>
  <c r="I223" i="12"/>
  <c r="F223" i="12"/>
  <c r="G205" i="12"/>
  <c r="H205" i="12"/>
  <c r="I205" i="12"/>
  <c r="F205" i="12"/>
  <c r="G187" i="12"/>
  <c r="H187" i="12"/>
  <c r="I187" i="12"/>
  <c r="F187" i="12"/>
  <c r="G169" i="12"/>
  <c r="H169" i="12"/>
  <c r="I169" i="12"/>
  <c r="F169" i="12"/>
  <c r="G151" i="12"/>
  <c r="H151" i="12"/>
  <c r="I151" i="12"/>
  <c r="F151" i="12"/>
  <c r="G133" i="12"/>
  <c r="H133" i="12"/>
  <c r="I133" i="12"/>
  <c r="F133" i="12"/>
  <c r="G115" i="12"/>
  <c r="H115" i="12"/>
  <c r="I115" i="12"/>
  <c r="F115" i="12"/>
  <c r="G79" i="12"/>
  <c r="H79" i="12"/>
  <c r="I79" i="12"/>
  <c r="F79" i="12"/>
  <c r="G61" i="12"/>
  <c r="H61" i="12"/>
  <c r="I61" i="12"/>
  <c r="F61" i="12"/>
  <c r="G43" i="12"/>
  <c r="H43" i="12"/>
  <c r="I43" i="12"/>
  <c r="F43" i="12"/>
  <c r="G25" i="12"/>
  <c r="H25" i="12"/>
  <c r="I25" i="12"/>
  <c r="F25" i="12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44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26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08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190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72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54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00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64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28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10" i="11"/>
  <c r="G259" i="11"/>
  <c r="H259" i="11"/>
  <c r="I259" i="11"/>
  <c r="F259" i="11"/>
  <c r="G241" i="11"/>
  <c r="H241" i="11"/>
  <c r="F241" i="11"/>
  <c r="G223" i="11"/>
  <c r="H223" i="11"/>
  <c r="I223" i="11"/>
  <c r="F223" i="11"/>
  <c r="G205" i="11"/>
  <c r="H205" i="11"/>
  <c r="I205" i="11"/>
  <c r="F205" i="11"/>
  <c r="G187" i="11"/>
  <c r="H187" i="11"/>
  <c r="F187" i="11"/>
  <c r="G169" i="11"/>
  <c r="H169" i="11"/>
  <c r="I169" i="11"/>
  <c r="F169" i="11"/>
  <c r="H151" i="11"/>
  <c r="I151" i="11"/>
  <c r="F151" i="11"/>
  <c r="G133" i="11"/>
  <c r="H133" i="11"/>
  <c r="I133" i="11"/>
  <c r="F133" i="11"/>
  <c r="G115" i="11"/>
  <c r="H115" i="11"/>
  <c r="I115" i="11"/>
  <c r="F115" i="11"/>
  <c r="G79" i="11"/>
  <c r="H79" i="11"/>
  <c r="I79" i="11"/>
  <c r="F79" i="11"/>
  <c r="H61" i="11"/>
  <c r="I61" i="11"/>
  <c r="F61" i="11"/>
  <c r="G43" i="11"/>
  <c r="H43" i="11"/>
  <c r="I43" i="11"/>
  <c r="F43" i="11"/>
  <c r="G25" i="11"/>
  <c r="H25" i="11"/>
  <c r="I25" i="11"/>
  <c r="F25" i="11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14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60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24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06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34" i="10"/>
  <c r="H729" i="10"/>
  <c r="I729" i="10"/>
  <c r="F729" i="10"/>
  <c r="G711" i="10"/>
  <c r="H711" i="10"/>
  <c r="I711" i="10"/>
  <c r="G693" i="10"/>
  <c r="H693" i="10"/>
  <c r="I693" i="10"/>
  <c r="F693" i="10"/>
  <c r="H675" i="10"/>
  <c r="I675" i="10"/>
  <c r="F675" i="10"/>
  <c r="G639" i="10"/>
  <c r="H639" i="10"/>
  <c r="I639" i="10"/>
  <c r="F639" i="10"/>
  <c r="G621" i="10"/>
  <c r="H621" i="10"/>
  <c r="I621" i="10"/>
  <c r="F621" i="10"/>
  <c r="G603" i="10"/>
  <c r="H603" i="10"/>
  <c r="I603" i="10"/>
  <c r="F603" i="10"/>
  <c r="G585" i="10"/>
  <c r="H585" i="10"/>
  <c r="I585" i="10"/>
  <c r="F585" i="10"/>
  <c r="G567" i="10"/>
  <c r="H567" i="10"/>
  <c r="F567" i="10"/>
  <c r="G549" i="10"/>
  <c r="H549" i="10"/>
  <c r="I549" i="10"/>
  <c r="F549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15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79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61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43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25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389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71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17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299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81" i="10"/>
  <c r="G530" i="10"/>
  <c r="H530" i="10"/>
  <c r="I530" i="10"/>
  <c r="G512" i="10"/>
  <c r="H512" i="10"/>
  <c r="I512" i="10"/>
  <c r="F512" i="10"/>
  <c r="G494" i="10"/>
  <c r="H494" i="10"/>
  <c r="I494" i="10"/>
  <c r="G476" i="10"/>
  <c r="H476" i="10"/>
  <c r="I476" i="10"/>
  <c r="F476" i="10"/>
  <c r="H458" i="10"/>
  <c r="I458" i="10"/>
  <c r="F458" i="10"/>
  <c r="G440" i="10"/>
  <c r="I440" i="10"/>
  <c r="F440" i="10"/>
  <c r="G422" i="10"/>
  <c r="H422" i="10"/>
  <c r="I422" i="10"/>
  <c r="F422" i="10"/>
  <c r="G404" i="10"/>
  <c r="H404" i="10"/>
  <c r="I404" i="10"/>
  <c r="F404" i="10"/>
  <c r="G386" i="10"/>
  <c r="H386" i="10"/>
  <c r="I386" i="10"/>
  <c r="F386" i="10"/>
  <c r="G332" i="10"/>
  <c r="H332" i="10"/>
  <c r="I332" i="10"/>
  <c r="F332" i="10"/>
  <c r="G314" i="10"/>
  <c r="H314" i="10"/>
  <c r="I314" i="10"/>
  <c r="F314" i="10"/>
  <c r="G296" i="10"/>
  <c r="H296" i="10"/>
  <c r="F296" i="10"/>
  <c r="J820" i="10" l="1"/>
  <c r="J315" i="14"/>
  <c r="J97" i="11"/>
  <c r="J97" i="12"/>
  <c r="J368" i="10"/>
  <c r="J206" i="14"/>
  <c r="J369" i="14"/>
  <c r="J405" i="14"/>
  <c r="J25" i="14"/>
  <c r="J61" i="14"/>
  <c r="J97" i="14"/>
  <c r="J169" i="14"/>
  <c r="J242" i="14"/>
  <c r="J169" i="12"/>
  <c r="J205" i="12"/>
  <c r="J241" i="12"/>
  <c r="J25" i="11"/>
  <c r="J169" i="11"/>
  <c r="J205" i="11"/>
  <c r="J241" i="11"/>
  <c r="J115" i="2"/>
  <c r="J115" i="1"/>
  <c r="J151" i="5"/>
  <c r="J98" i="4"/>
  <c r="J423" i="3"/>
  <c r="J169" i="3"/>
  <c r="J657" i="10"/>
  <c r="J350" i="10"/>
  <c r="J97" i="10"/>
  <c r="J115" i="10"/>
  <c r="J422" i="10"/>
  <c r="J458" i="10"/>
  <c r="J494" i="10"/>
  <c r="J530" i="10"/>
  <c r="J567" i="10"/>
  <c r="J603" i="10"/>
  <c r="J639" i="10"/>
  <c r="J729" i="10"/>
  <c r="J296" i="10"/>
  <c r="J43" i="2"/>
  <c r="J133" i="5"/>
  <c r="J296" i="14"/>
  <c r="J224" i="14"/>
  <c r="J260" i="14"/>
  <c r="J278" i="14"/>
  <c r="J333" i="14"/>
  <c r="J387" i="14"/>
  <c r="J423" i="14"/>
  <c r="J43" i="14"/>
  <c r="J79" i="14"/>
  <c r="J115" i="14"/>
  <c r="J151" i="14"/>
  <c r="J187" i="14"/>
  <c r="J133" i="14"/>
  <c r="J351" i="14"/>
  <c r="J25" i="13"/>
  <c r="J61" i="13"/>
  <c r="J79" i="13"/>
  <c r="J97" i="13"/>
  <c r="J133" i="13"/>
  <c r="J151" i="13"/>
  <c r="J188" i="13"/>
  <c r="J260" i="13"/>
  <c r="J278" i="13"/>
  <c r="J43" i="13"/>
  <c r="J115" i="13"/>
  <c r="J206" i="13"/>
  <c r="J224" i="13"/>
  <c r="J242" i="13"/>
  <c r="J296" i="13"/>
  <c r="J314" i="13"/>
  <c r="J169" i="13"/>
  <c r="J332" i="10"/>
  <c r="J512" i="10"/>
  <c r="J549" i="10"/>
  <c r="J585" i="10"/>
  <c r="J621" i="10"/>
  <c r="J711" i="10"/>
  <c r="J693" i="10"/>
  <c r="J25" i="12"/>
  <c r="J61" i="12"/>
  <c r="J115" i="12"/>
  <c r="J151" i="12"/>
  <c r="J43" i="12"/>
  <c r="J79" i="12"/>
  <c r="J223" i="12"/>
  <c r="J187" i="12"/>
  <c r="J133" i="12"/>
  <c r="J79" i="11"/>
  <c r="J133" i="11"/>
  <c r="J61" i="11"/>
  <c r="J115" i="11"/>
  <c r="J151" i="11"/>
  <c r="J187" i="11"/>
  <c r="J259" i="11"/>
  <c r="J43" i="11"/>
  <c r="J223" i="11"/>
  <c r="J675" i="10"/>
  <c r="J404" i="10"/>
  <c r="J440" i="10"/>
  <c r="J314" i="10"/>
  <c r="J386" i="10"/>
  <c r="J476" i="10"/>
  <c r="J242" i="12" l="1"/>
  <c r="J260" i="11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62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44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26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08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190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72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54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36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18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64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46" i="10"/>
  <c r="J7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28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10" i="10"/>
  <c r="G277" i="10"/>
  <c r="H277" i="10"/>
  <c r="I277" i="10"/>
  <c r="F277" i="10"/>
  <c r="G259" i="10"/>
  <c r="H259" i="10"/>
  <c r="I259" i="10"/>
  <c r="F259" i="10"/>
  <c r="G241" i="10"/>
  <c r="H241" i="10"/>
  <c r="F241" i="10"/>
  <c r="G223" i="10"/>
  <c r="H223" i="10"/>
  <c r="I223" i="10"/>
  <c r="F223" i="10"/>
  <c r="G205" i="10"/>
  <c r="H205" i="10"/>
  <c r="I205" i="10"/>
  <c r="F205" i="10"/>
  <c r="G187" i="10"/>
  <c r="H187" i="10"/>
  <c r="I187" i="10"/>
  <c r="F187" i="10"/>
  <c r="G169" i="10"/>
  <c r="H169" i="10"/>
  <c r="F169" i="10"/>
  <c r="G151" i="10"/>
  <c r="H151" i="10"/>
  <c r="I151" i="10"/>
  <c r="F151" i="10"/>
  <c r="G133" i="10"/>
  <c r="H133" i="10"/>
  <c r="I133" i="10"/>
  <c r="F133" i="10"/>
  <c r="G79" i="10"/>
  <c r="H79" i="10"/>
  <c r="I79" i="10"/>
  <c r="F79" i="10"/>
  <c r="G61" i="10"/>
  <c r="H61" i="10"/>
  <c r="I61" i="10"/>
  <c r="F61" i="10"/>
  <c r="G43" i="10"/>
  <c r="H43" i="10"/>
  <c r="I43" i="10"/>
  <c r="F43" i="10"/>
  <c r="G25" i="10"/>
  <c r="H25" i="10"/>
  <c r="I25" i="10"/>
  <c r="F25" i="10"/>
  <c r="H910" i="10"/>
  <c r="G910" i="10"/>
  <c r="F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I892" i="10"/>
  <c r="H892" i="10"/>
  <c r="G892" i="10"/>
  <c r="F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I874" i="10"/>
  <c r="H874" i="10"/>
  <c r="G874" i="10"/>
  <c r="F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I856" i="10"/>
  <c r="H856" i="10"/>
  <c r="G856" i="10"/>
  <c r="F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I838" i="10"/>
  <c r="H838" i="10"/>
  <c r="G838" i="10"/>
  <c r="F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I802" i="10"/>
  <c r="H802" i="10"/>
  <c r="G802" i="10"/>
  <c r="F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I784" i="10"/>
  <c r="H784" i="10"/>
  <c r="G784" i="10"/>
  <c r="F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I766" i="10"/>
  <c r="H766" i="10"/>
  <c r="G766" i="10"/>
  <c r="F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I748" i="10"/>
  <c r="H748" i="10"/>
  <c r="G748" i="10"/>
  <c r="F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151" i="10" l="1"/>
  <c r="J187" i="10"/>
  <c r="J223" i="10"/>
  <c r="J43" i="10"/>
  <c r="J241" i="10"/>
  <c r="J133" i="10"/>
  <c r="J277" i="10"/>
  <c r="J784" i="10"/>
  <c r="J838" i="10"/>
  <c r="J874" i="10"/>
  <c r="J25" i="10"/>
  <c r="J205" i="10"/>
  <c r="J910" i="10"/>
  <c r="J748" i="10"/>
  <c r="J766" i="10"/>
  <c r="J802" i="10"/>
  <c r="J856" i="10"/>
  <c r="J892" i="10"/>
  <c r="J61" i="10"/>
  <c r="J169" i="10"/>
  <c r="J259" i="10"/>
  <c r="J79" i="10"/>
  <c r="J911" i="10" l="1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81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63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45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27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09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191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73" i="5"/>
  <c r="J168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54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00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82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64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46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28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10" i="5"/>
  <c r="G296" i="5"/>
  <c r="H296" i="5"/>
  <c r="I296" i="5"/>
  <c r="G278" i="5"/>
  <c r="H278" i="5"/>
  <c r="I278" i="5"/>
  <c r="F278" i="5"/>
  <c r="G260" i="5"/>
  <c r="H260" i="5"/>
  <c r="I260" i="5"/>
  <c r="F260" i="5"/>
  <c r="G242" i="5"/>
  <c r="H242" i="5"/>
  <c r="I242" i="5"/>
  <c r="F242" i="5"/>
  <c r="G224" i="5"/>
  <c r="H224" i="5"/>
  <c r="I224" i="5"/>
  <c r="F224" i="5"/>
  <c r="G206" i="5"/>
  <c r="H206" i="5"/>
  <c r="I206" i="5"/>
  <c r="F206" i="5"/>
  <c r="F188" i="5"/>
  <c r="G169" i="5"/>
  <c r="H169" i="5"/>
  <c r="I169" i="5"/>
  <c r="F169" i="5"/>
  <c r="G115" i="5"/>
  <c r="H115" i="5"/>
  <c r="I115" i="5"/>
  <c r="F115" i="5"/>
  <c r="G97" i="5"/>
  <c r="H97" i="5"/>
  <c r="I97" i="5"/>
  <c r="F97" i="5"/>
  <c r="G79" i="5"/>
  <c r="H79" i="5"/>
  <c r="I79" i="5"/>
  <c r="F79" i="5"/>
  <c r="G61" i="5"/>
  <c r="H61" i="5"/>
  <c r="I61" i="5"/>
  <c r="F61" i="5"/>
  <c r="G43" i="5"/>
  <c r="H43" i="5"/>
  <c r="I43" i="5"/>
  <c r="F43" i="5"/>
  <c r="G25" i="5"/>
  <c r="H25" i="5"/>
  <c r="I25" i="5"/>
  <c r="F25" i="5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01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64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46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28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10" i="4"/>
  <c r="G116" i="4"/>
  <c r="H116" i="4"/>
  <c r="I116" i="4"/>
  <c r="F116" i="4"/>
  <c r="G79" i="4"/>
  <c r="H79" i="4"/>
  <c r="I79" i="4"/>
  <c r="F79" i="4"/>
  <c r="H61" i="4"/>
  <c r="I61" i="4"/>
  <c r="F61" i="4"/>
  <c r="H43" i="4"/>
  <c r="I43" i="4"/>
  <c r="F43" i="4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25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07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589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71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53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35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17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498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80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62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44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26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390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72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54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36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17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299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81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63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45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27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09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191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00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46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28" i="3"/>
  <c r="J621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10" i="3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498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80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62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44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26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08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390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72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53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35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17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299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81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63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45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26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08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72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54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36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18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82" i="2"/>
  <c r="J349" i="2"/>
  <c r="J190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10" i="2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589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71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53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35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17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499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81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62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44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26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08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390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72" i="1"/>
  <c r="J367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53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35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17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299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81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63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45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2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08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190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72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54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82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64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46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8" i="1"/>
  <c r="J136" i="1"/>
  <c r="J118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0" i="1"/>
  <c r="G25" i="4"/>
  <c r="H25" i="4"/>
  <c r="I25" i="4"/>
  <c r="F25" i="4"/>
  <c r="G640" i="3"/>
  <c r="H640" i="3"/>
  <c r="I640" i="3"/>
  <c r="F640" i="3"/>
  <c r="G622" i="3"/>
  <c r="H622" i="3"/>
  <c r="I622" i="3"/>
  <c r="F622" i="3"/>
  <c r="G604" i="3"/>
  <c r="H604" i="3"/>
  <c r="I604" i="3"/>
  <c r="F604" i="3"/>
  <c r="G586" i="3"/>
  <c r="H586" i="3"/>
  <c r="I586" i="3"/>
  <c r="F586" i="3"/>
  <c r="G568" i="3"/>
  <c r="H568" i="3"/>
  <c r="I568" i="3"/>
  <c r="F568" i="3"/>
  <c r="G550" i="3"/>
  <c r="H550" i="3"/>
  <c r="I550" i="3"/>
  <c r="F550" i="3"/>
  <c r="G532" i="3"/>
  <c r="H532" i="3"/>
  <c r="I532" i="3"/>
  <c r="F532" i="3"/>
  <c r="I513" i="3"/>
  <c r="G513" i="3"/>
  <c r="H513" i="3"/>
  <c r="F513" i="3"/>
  <c r="G495" i="3"/>
  <c r="H495" i="3"/>
  <c r="I495" i="3"/>
  <c r="F495" i="3"/>
  <c r="G477" i="3"/>
  <c r="H477" i="3"/>
  <c r="I477" i="3"/>
  <c r="F477" i="3"/>
  <c r="G459" i="3"/>
  <c r="H459" i="3"/>
  <c r="I459" i="3"/>
  <c r="F459" i="3"/>
  <c r="G441" i="3"/>
  <c r="H441" i="3"/>
  <c r="I441" i="3"/>
  <c r="F441" i="3"/>
  <c r="G405" i="3"/>
  <c r="H405" i="3"/>
  <c r="I405" i="3"/>
  <c r="F405" i="3"/>
  <c r="G387" i="3"/>
  <c r="H387" i="3"/>
  <c r="I387" i="3"/>
  <c r="G369" i="3"/>
  <c r="H369" i="3"/>
  <c r="I369" i="3"/>
  <c r="F369" i="3"/>
  <c r="H351" i="3"/>
  <c r="I351" i="3"/>
  <c r="F351" i="3"/>
  <c r="G332" i="3"/>
  <c r="H332" i="3"/>
  <c r="I332" i="3"/>
  <c r="F332" i="3"/>
  <c r="G314" i="3"/>
  <c r="H314" i="3"/>
  <c r="I314" i="3"/>
  <c r="F314" i="3"/>
  <c r="G296" i="3"/>
  <c r="H296" i="3"/>
  <c r="I296" i="3"/>
  <c r="F296" i="3"/>
  <c r="H278" i="3"/>
  <c r="I278" i="3"/>
  <c r="F278" i="3"/>
  <c r="H260" i="3"/>
  <c r="I260" i="3"/>
  <c r="F260" i="3"/>
  <c r="G242" i="3"/>
  <c r="H242" i="3"/>
  <c r="I242" i="3"/>
  <c r="F242" i="3"/>
  <c r="G224" i="3"/>
  <c r="H224" i="3"/>
  <c r="I224" i="3"/>
  <c r="F224" i="3"/>
  <c r="G187" i="3"/>
  <c r="H187" i="3"/>
  <c r="I187" i="3"/>
  <c r="F187" i="3"/>
  <c r="G151" i="3"/>
  <c r="H151" i="3"/>
  <c r="I151" i="3"/>
  <c r="F151" i="3"/>
  <c r="G133" i="3"/>
  <c r="H133" i="3"/>
  <c r="I133" i="3"/>
  <c r="F133" i="3"/>
  <c r="G115" i="3"/>
  <c r="H115" i="3"/>
  <c r="I115" i="3"/>
  <c r="F115" i="3"/>
  <c r="G79" i="3"/>
  <c r="H79" i="3"/>
  <c r="I79" i="3"/>
  <c r="F79" i="3"/>
  <c r="G61" i="3"/>
  <c r="H61" i="3"/>
  <c r="I61" i="3"/>
  <c r="G43" i="3"/>
  <c r="H43" i="3"/>
  <c r="I43" i="3"/>
  <c r="F43" i="3"/>
  <c r="G25" i="3"/>
  <c r="H25" i="3"/>
  <c r="I25" i="3"/>
  <c r="F25" i="3"/>
  <c r="J188" i="5" l="1"/>
  <c r="J405" i="2"/>
  <c r="J477" i="2"/>
  <c r="J350" i="2"/>
  <c r="J169" i="2"/>
  <c r="J278" i="2"/>
  <c r="J441" i="2"/>
  <c r="J97" i="2"/>
  <c r="J151" i="2"/>
  <c r="J187" i="2"/>
  <c r="J241" i="2"/>
  <c r="J368" i="2"/>
  <c r="J387" i="2"/>
  <c r="J423" i="2"/>
  <c r="J459" i="2"/>
  <c r="J296" i="2"/>
  <c r="J513" i="2"/>
  <c r="J332" i="1"/>
  <c r="J43" i="1"/>
  <c r="J223" i="1"/>
  <c r="J405" i="1"/>
  <c r="J477" i="1"/>
  <c r="J604" i="1"/>
  <c r="J133" i="1"/>
  <c r="J79" i="1"/>
  <c r="J314" i="1"/>
  <c r="J350" i="1"/>
  <c r="J387" i="1"/>
  <c r="J423" i="1"/>
  <c r="J459" i="1"/>
  <c r="J532" i="1"/>
  <c r="J296" i="1"/>
  <c r="J368" i="1"/>
  <c r="J441" i="1"/>
  <c r="J550" i="1"/>
  <c r="J97" i="1"/>
  <c r="J260" i="1"/>
  <c r="J586" i="1"/>
  <c r="J151" i="1"/>
  <c r="J61" i="5"/>
  <c r="J25" i="5"/>
  <c r="J79" i="5"/>
  <c r="J169" i="5"/>
  <c r="J206" i="5"/>
  <c r="J278" i="5"/>
  <c r="J296" i="5"/>
  <c r="J25" i="4"/>
  <c r="J61" i="3"/>
  <c r="J206" i="3"/>
  <c r="J242" i="3"/>
  <c r="J351" i="3"/>
  <c r="J387" i="3"/>
  <c r="J441" i="3"/>
  <c r="J477" i="3"/>
  <c r="J513" i="3"/>
  <c r="J550" i="3"/>
  <c r="J586" i="3"/>
  <c r="J296" i="3"/>
  <c r="J622" i="3"/>
  <c r="J97" i="3"/>
  <c r="J43" i="3"/>
  <c r="J224" i="3"/>
  <c r="J332" i="3"/>
  <c r="J369" i="3"/>
  <c r="J405" i="3"/>
  <c r="J459" i="3"/>
  <c r="J495" i="3"/>
  <c r="J532" i="3"/>
  <c r="J568" i="3"/>
  <c r="J604" i="3"/>
  <c r="J278" i="3"/>
  <c r="J79" i="3"/>
  <c r="J187" i="3"/>
  <c r="J61" i="2"/>
  <c r="J260" i="2"/>
  <c r="J43" i="5"/>
  <c r="J61" i="4"/>
  <c r="J79" i="4"/>
  <c r="J133" i="2"/>
  <c r="J79" i="2"/>
  <c r="J223" i="2"/>
  <c r="J495" i="2"/>
  <c r="J314" i="2"/>
  <c r="J187" i="1"/>
  <c r="J205" i="1"/>
  <c r="J242" i="1"/>
  <c r="J278" i="1"/>
  <c r="J496" i="1"/>
  <c r="J514" i="1"/>
  <c r="J568" i="1"/>
  <c r="J61" i="1"/>
  <c r="J169" i="1"/>
  <c r="J115" i="5"/>
  <c r="J260" i="5"/>
  <c r="J97" i="5"/>
  <c r="J224" i="5"/>
  <c r="J242" i="5"/>
  <c r="J43" i="4"/>
  <c r="J116" i="4"/>
  <c r="J151" i="3"/>
  <c r="J115" i="3"/>
  <c r="J260" i="3"/>
  <c r="J640" i="3"/>
  <c r="J133" i="3"/>
  <c r="J314" i="3"/>
  <c r="J332" i="2"/>
  <c r="J205" i="2"/>
  <c r="J25" i="3"/>
  <c r="J25" i="2"/>
  <c r="G513" i="2"/>
  <c r="H513" i="2"/>
  <c r="I513" i="2"/>
  <c r="F513" i="2"/>
  <c r="G495" i="2"/>
  <c r="H495" i="2"/>
  <c r="I495" i="2"/>
  <c r="F495" i="2"/>
  <c r="G477" i="2"/>
  <c r="H477" i="2"/>
  <c r="I477" i="2"/>
  <c r="F477" i="2"/>
  <c r="G459" i="2"/>
  <c r="H459" i="2"/>
  <c r="I459" i="2"/>
  <c r="F459" i="2"/>
  <c r="G441" i="2"/>
  <c r="H441" i="2"/>
  <c r="I441" i="2"/>
  <c r="F441" i="2"/>
  <c r="G423" i="2"/>
  <c r="H423" i="2"/>
  <c r="I423" i="2"/>
  <c r="F423" i="2"/>
  <c r="G405" i="2"/>
  <c r="H405" i="2"/>
  <c r="I405" i="2"/>
  <c r="F405" i="2"/>
  <c r="G387" i="2"/>
  <c r="H387" i="2"/>
  <c r="I387" i="2"/>
  <c r="F387" i="2"/>
  <c r="G368" i="2"/>
  <c r="H368" i="2"/>
  <c r="I368" i="2"/>
  <c r="F368" i="2"/>
  <c r="G350" i="2"/>
  <c r="H350" i="2"/>
  <c r="I350" i="2"/>
  <c r="F350" i="2"/>
  <c r="G332" i="2"/>
  <c r="H332" i="2"/>
  <c r="I332" i="2"/>
  <c r="F332" i="2"/>
  <c r="G314" i="2"/>
  <c r="H314" i="2"/>
  <c r="I314" i="2"/>
  <c r="F314" i="2"/>
  <c r="G296" i="2"/>
  <c r="H296" i="2"/>
  <c r="I296" i="2"/>
  <c r="F296" i="2"/>
  <c r="G278" i="2"/>
  <c r="H278" i="2"/>
  <c r="I278" i="2"/>
  <c r="F278" i="2"/>
  <c r="G260" i="2"/>
  <c r="I260" i="2"/>
  <c r="F260" i="2"/>
  <c r="G241" i="2"/>
  <c r="H241" i="2"/>
  <c r="I241" i="2"/>
  <c r="F241" i="2"/>
  <c r="I223" i="2"/>
  <c r="F223" i="2"/>
  <c r="G205" i="2"/>
  <c r="H205" i="2"/>
  <c r="I205" i="2"/>
  <c r="F205" i="2"/>
  <c r="H187" i="2"/>
  <c r="I187" i="2"/>
  <c r="F187" i="2"/>
  <c r="G169" i="2"/>
  <c r="H169" i="2"/>
  <c r="I169" i="2"/>
  <c r="F169" i="2"/>
  <c r="G151" i="2"/>
  <c r="H151" i="2"/>
  <c r="I151" i="2"/>
  <c r="F151" i="2"/>
  <c r="G133" i="2"/>
  <c r="H133" i="2"/>
  <c r="I133" i="2"/>
  <c r="F133" i="2"/>
  <c r="G97" i="2"/>
  <c r="H97" i="2"/>
  <c r="I97" i="2"/>
  <c r="F97" i="2"/>
  <c r="G79" i="2"/>
  <c r="H79" i="2"/>
  <c r="I79" i="2"/>
  <c r="F79" i="2"/>
  <c r="G61" i="2"/>
  <c r="H61" i="2"/>
  <c r="I61" i="2"/>
  <c r="F61" i="2"/>
  <c r="I25" i="2"/>
  <c r="G25" i="2"/>
  <c r="F25" i="2"/>
  <c r="G604" i="1"/>
  <c r="H604" i="1"/>
  <c r="I604" i="1"/>
  <c r="F604" i="1"/>
  <c r="G586" i="1"/>
  <c r="H586" i="1"/>
  <c r="I586" i="1"/>
  <c r="F586" i="1"/>
  <c r="G568" i="1"/>
  <c r="H568" i="1"/>
  <c r="I568" i="1"/>
  <c r="F568" i="1"/>
  <c r="G550" i="1"/>
  <c r="H550" i="1"/>
  <c r="I550" i="1"/>
  <c r="F550" i="1"/>
  <c r="G532" i="1"/>
  <c r="H532" i="1"/>
  <c r="I532" i="1"/>
  <c r="F532" i="1"/>
  <c r="G514" i="1"/>
  <c r="H514" i="1"/>
  <c r="I514" i="1"/>
  <c r="F514" i="1"/>
  <c r="G496" i="1"/>
  <c r="H496" i="1"/>
  <c r="I496" i="1"/>
  <c r="F496" i="1"/>
  <c r="G477" i="1"/>
  <c r="H477" i="1"/>
  <c r="I477" i="1"/>
  <c r="F477" i="1"/>
  <c r="G459" i="1"/>
  <c r="H459" i="1"/>
  <c r="I459" i="1"/>
  <c r="F459" i="1"/>
  <c r="H79" i="1"/>
  <c r="I79" i="1"/>
  <c r="G441" i="1"/>
  <c r="H441" i="1"/>
  <c r="I441" i="1"/>
  <c r="F441" i="1"/>
  <c r="G423" i="1"/>
  <c r="H423" i="1"/>
  <c r="I423" i="1"/>
  <c r="F423" i="1"/>
  <c r="G405" i="1"/>
  <c r="H405" i="1"/>
  <c r="I405" i="1"/>
  <c r="F405" i="1"/>
  <c r="G387" i="1"/>
  <c r="H387" i="1"/>
  <c r="I387" i="1"/>
  <c r="F387" i="1"/>
  <c r="G368" i="1"/>
  <c r="H368" i="1"/>
  <c r="I368" i="1"/>
  <c r="G350" i="1"/>
  <c r="H350" i="1"/>
  <c r="I350" i="1"/>
  <c r="F350" i="1"/>
  <c r="G332" i="1"/>
  <c r="H332" i="1"/>
  <c r="I332" i="1"/>
  <c r="F332" i="1"/>
  <c r="G314" i="1"/>
  <c r="H314" i="1"/>
  <c r="I314" i="1"/>
  <c r="F314" i="1"/>
  <c r="H296" i="1"/>
  <c r="I296" i="1"/>
  <c r="F296" i="1"/>
  <c r="G278" i="1"/>
  <c r="H278" i="1"/>
  <c r="I278" i="1"/>
  <c r="F278" i="1"/>
  <c r="G260" i="1"/>
  <c r="H260" i="1"/>
  <c r="I260" i="1"/>
  <c r="F260" i="1"/>
  <c r="H242" i="1"/>
  <c r="I242" i="1"/>
  <c r="F242" i="1"/>
  <c r="G223" i="1"/>
  <c r="H223" i="1"/>
  <c r="I223" i="1"/>
  <c r="F223" i="1"/>
  <c r="G205" i="1"/>
  <c r="H205" i="1"/>
  <c r="I205" i="1"/>
  <c r="F205" i="1"/>
  <c r="G187" i="1"/>
  <c r="H187" i="1"/>
  <c r="I187" i="1"/>
  <c r="F187" i="1"/>
  <c r="I169" i="1"/>
  <c r="H169" i="1"/>
  <c r="G169" i="1"/>
  <c r="F169" i="1"/>
  <c r="G151" i="1"/>
  <c r="H151" i="1"/>
  <c r="I151" i="1"/>
  <c r="F151" i="1"/>
  <c r="G133" i="1"/>
  <c r="H133" i="1"/>
  <c r="I133" i="1"/>
  <c r="F133" i="1"/>
  <c r="G97" i="1"/>
  <c r="H97" i="1"/>
  <c r="I97" i="1"/>
  <c r="F97" i="1"/>
  <c r="F79" i="1"/>
  <c r="G61" i="1"/>
  <c r="I61" i="1"/>
  <c r="F61" i="1"/>
  <c r="G43" i="1"/>
  <c r="H43" i="1"/>
  <c r="I43" i="1"/>
  <c r="F43" i="1"/>
  <c r="J117" i="4" l="1"/>
  <c r="J641" i="3"/>
  <c r="G25" i="1"/>
  <c r="I25" i="1"/>
  <c r="F25" i="1"/>
  <c r="J25" i="1" l="1"/>
</calcChain>
</file>

<file path=xl/sharedStrings.xml><?xml version="1.0" encoding="utf-8"?>
<sst xmlns="http://schemas.openxmlformats.org/spreadsheetml/2006/main" count="5520" uniqueCount="446">
  <si>
    <t>Анкетирование обучающихся на предмет удовлетворенности</t>
  </si>
  <si>
    <t>Дисциплина, преподаватель</t>
  </si>
  <si>
    <t>Кол-во студентов завершивших обучение по дисциплине</t>
  </si>
  <si>
    <t>Кол-во студентов участвовавших в опросе</t>
  </si>
  <si>
    <t>Вопросы</t>
  </si>
  <si>
    <t>Количество студентов, выставивших следующие баллы</t>
  </si>
  <si>
    <t>Среднее значение</t>
  </si>
  <si>
    <t>Среднее значение в %</t>
  </si>
  <si>
    <r>
      <t xml:space="preserve">Курс, семестр: </t>
    </r>
    <r>
      <rPr>
        <b/>
        <i/>
        <sz val="10"/>
        <color theme="1"/>
        <rFont val="Times New Roman"/>
        <family val="1"/>
        <charset val="204"/>
      </rPr>
      <t>1 курс, 1 семестр</t>
    </r>
  </si>
  <si>
    <t>Свободно ориентируется в материале, излагает материал ясно, доступно</t>
  </si>
  <si>
    <t>Разъясняет сложные места, дает аргументированные, исчерпывающие ответы на вопросы</t>
  </si>
  <si>
    <t>Выделяет главные моменты</t>
  </si>
  <si>
    <t>Соблюдает логическую последовательность в изложении материала</t>
  </si>
  <si>
    <t>Умеет вызвать и поддержать интерес аудитории к изучаемой дисциплине</t>
  </si>
  <si>
    <t>Нормальный темп изложения</t>
  </si>
  <si>
    <t>Умеет снять напряжение и усталость аудитории</t>
  </si>
  <si>
    <t>Ориентирует на использование изучаемого материала в будущей профессиональной деятельности</t>
  </si>
  <si>
    <t>Доброжелательность и такт по отношению к студентам</t>
  </si>
  <si>
    <t>Заинтересованность в успехах студентов</t>
  </si>
  <si>
    <t>Объективность в оценке знаний студентов</t>
  </si>
  <si>
    <t>Требователен к выполнению учебной программы</t>
  </si>
  <si>
    <t xml:space="preserve"> Эрудиция и культура речи </t>
  </si>
  <si>
    <t>Располагает к себе манерой поведения, внешним видом</t>
  </si>
  <si>
    <t>Гейко Н.Р.</t>
  </si>
  <si>
    <t>Лилимберг С.И.</t>
  </si>
  <si>
    <t>Муржакупова Р.К.</t>
  </si>
  <si>
    <t>Сопрунова О.В.</t>
  </si>
  <si>
    <t xml:space="preserve">Следит за реакцией аудитории </t>
  </si>
  <si>
    <t>Лукьянец Н.Г.</t>
  </si>
  <si>
    <t>Панина Г.В.</t>
  </si>
  <si>
    <t>Нуртазенов Т.К.</t>
  </si>
  <si>
    <t>Карасева Э.М.</t>
  </si>
  <si>
    <t>Рак О.В.</t>
  </si>
  <si>
    <t>Лютинец С.И.</t>
  </si>
  <si>
    <t>Боброва Е.А.</t>
  </si>
  <si>
    <t>Маланьина А.А.</t>
  </si>
  <si>
    <t>Баранова Н.А.</t>
  </si>
  <si>
    <t>Байкова Е.И.</t>
  </si>
  <si>
    <t>Бардюжа Л.П.</t>
  </si>
  <si>
    <t>Нечаева Е.А.</t>
  </si>
  <si>
    <t>Базюк Н.Ю.</t>
  </si>
  <si>
    <t>Мишулина О.В.</t>
  </si>
  <si>
    <t>Селезнева Т.О.</t>
  </si>
  <si>
    <t>Сизова О.А.</t>
  </si>
  <si>
    <t>Горелова Н.С.</t>
  </si>
  <si>
    <t>Свиркович О.В.</t>
  </si>
  <si>
    <t>Курс, семестр: 2 курс, 3 семестр</t>
  </si>
  <si>
    <t>Гончарова И.А.</t>
  </si>
  <si>
    <t>Елкин К.В.</t>
  </si>
  <si>
    <t>Кузьменко А.Т.</t>
  </si>
  <si>
    <t>Курс, семестр: 3 курс, 5 семестр</t>
  </si>
  <si>
    <t>Дубинин С.Н.</t>
  </si>
  <si>
    <t>Маляренко О.И.</t>
  </si>
  <si>
    <t>Курс, семестр: 4 курс, 7 семестр</t>
  </si>
  <si>
    <t>Жапаров Т.К.</t>
  </si>
  <si>
    <t>3. Обеспечение информационной безопасности предприятия</t>
  </si>
  <si>
    <t>4. Безопасность предпринимательской деятельности</t>
  </si>
  <si>
    <t>Ермоленко Д.С.</t>
  </si>
  <si>
    <t>Логинова М.А.</t>
  </si>
  <si>
    <t>Курс, семестр: 1 курс, 1 семестр</t>
  </si>
  <si>
    <t>Ёлкин К.В.</t>
  </si>
  <si>
    <t>Кузьменко Т.А.</t>
  </si>
  <si>
    <t>Ср. балл %</t>
  </si>
  <si>
    <t>Атжанова Ж.С.</t>
  </si>
  <si>
    <t>Байзакова Г.М.</t>
  </si>
  <si>
    <t>Военная Т.А.</t>
  </si>
  <si>
    <t>Волошин П.В.</t>
  </si>
  <si>
    <t>Галиев Б.Б.</t>
  </si>
  <si>
    <t>Гарась О.В.</t>
  </si>
  <si>
    <t>Дьячук Н.М.</t>
  </si>
  <si>
    <t>Исмагулова А.Т.</t>
  </si>
  <si>
    <t>Кажкеева Б.С.</t>
  </si>
  <si>
    <t>Нурмагамбетов Р.Г.</t>
  </si>
  <si>
    <t>Хасенов С.Б.</t>
  </si>
  <si>
    <t>Шнарбаев Б.К.</t>
  </si>
  <si>
    <t>Экономика предприятий и организаций</t>
  </si>
  <si>
    <t>№п/п</t>
  </si>
  <si>
    <t>13. Маркетинг</t>
  </si>
  <si>
    <t>14. Менеджмент</t>
  </si>
  <si>
    <t>15. Экономика труда</t>
  </si>
  <si>
    <t>16. Финансовая математика</t>
  </si>
  <si>
    <t>17. Фитнес гимнастика</t>
  </si>
  <si>
    <t>18. Настольный тенис</t>
  </si>
  <si>
    <t>19. Психология</t>
  </si>
  <si>
    <t>20. Эконометрика</t>
  </si>
  <si>
    <t>21. Финансы</t>
  </si>
  <si>
    <t>22. Налоги и нлогообложение</t>
  </si>
  <si>
    <t>Качество преподавания, %</t>
  </si>
  <si>
    <t xml:space="preserve">Направление подготовки    </t>
  </si>
  <si>
    <t xml:space="preserve">Управление малым бизнесом </t>
  </si>
  <si>
    <t>Кафедра права</t>
  </si>
  <si>
    <t>Кафедра экономики</t>
  </si>
  <si>
    <t>Макс. Балл</t>
  </si>
  <si>
    <t>Экономическая безопасность</t>
  </si>
  <si>
    <t>1. Безопасность жизнедеятельности</t>
  </si>
  <si>
    <t xml:space="preserve">Нормальный темп изложения </t>
  </si>
  <si>
    <t>Следит за реакцией аудитории</t>
  </si>
  <si>
    <t xml:space="preserve">Требователен к выполнению учебной программы </t>
  </si>
  <si>
    <t xml:space="preserve">Располагает к себе манерой поведения, внешним видом </t>
  </si>
  <si>
    <t>Ориентирует на использование изучаемого материала в будущей профессиональной деятельности студентам</t>
  </si>
  <si>
    <t>4. Логика</t>
  </si>
  <si>
    <t>Видершпан А.В.</t>
  </si>
  <si>
    <t xml:space="preserve">Доброжелательность и такт по отношению к </t>
  </si>
  <si>
    <t>Айткалиева А.С.</t>
  </si>
  <si>
    <t>Калашников А.П.</t>
  </si>
  <si>
    <t>2. Информатика, Информационные технологии в юридической деятельности</t>
  </si>
  <si>
    <t>3. Информатика, Информационные технологии в юридической деятельности</t>
  </si>
  <si>
    <t>Новгуманова Г.С.</t>
  </si>
  <si>
    <t>Бекетова Б.О.</t>
  </si>
  <si>
    <t>18-1 гр.</t>
  </si>
  <si>
    <t>Павлина И.П.</t>
  </si>
  <si>
    <t>17-2 гр.</t>
  </si>
  <si>
    <t>Симонова Ю.И.</t>
  </si>
  <si>
    <t xml:space="preserve">16. Конституционное право 
</t>
  </si>
  <si>
    <t>18. Культурология</t>
  </si>
  <si>
    <t xml:space="preserve">29. Уголовное право 
</t>
  </si>
  <si>
    <t>13-4гр.1/2</t>
  </si>
  <si>
    <t>2. Информатика,  Информационные технологии в юридической деятельности</t>
  </si>
  <si>
    <t>Перевод и переводоведение</t>
  </si>
  <si>
    <t>Кафедра филологии</t>
  </si>
  <si>
    <t>Преподавание филологических дисциплин</t>
  </si>
  <si>
    <t>Отечественная филология</t>
  </si>
  <si>
    <t xml:space="preserve">Сводная таблица результатов анкетирования обучающихся на предмет </t>
  </si>
  <si>
    <t>Разъясняет сложные места, даёт аргументированные, исчерпывающие ответы на вопросы</t>
  </si>
  <si>
    <t>Эрудиция и культура речи</t>
  </si>
  <si>
    <t>Куковякина Л.В.</t>
  </si>
  <si>
    <t>Котлярова Т.Я.</t>
  </si>
  <si>
    <t>Качеев Д.А.</t>
  </si>
  <si>
    <t>Воронина А.В.</t>
  </si>
  <si>
    <t>Кадралинова М.Т.</t>
  </si>
  <si>
    <t>Штукина Е.Э.</t>
  </si>
  <si>
    <t>Котлярова Т.Я</t>
  </si>
  <si>
    <t>Сиривля М.А.</t>
  </si>
  <si>
    <t>Кусаинова А.М.</t>
  </si>
  <si>
    <t>Морданова С.М.</t>
  </si>
  <si>
    <t>1. Иностранный язык</t>
  </si>
  <si>
    <t>2. Иностранный язык</t>
  </si>
  <si>
    <t>4. Введение в языкознание</t>
  </si>
  <si>
    <t>11. Настольный теннис</t>
  </si>
  <si>
    <t>Морозова Д.А.</t>
  </si>
  <si>
    <t>3. Введение в языкознание</t>
  </si>
  <si>
    <t>4. Введение в литературоведение</t>
  </si>
  <si>
    <t>7. Устное народное творчество</t>
  </si>
  <si>
    <t>8. Практическая фонетика и практическая грамматика английского языка. Основы педагогического мастерства.</t>
  </si>
  <si>
    <t>9. Настольный теннис</t>
  </si>
  <si>
    <t>Валеев Г.К.</t>
  </si>
  <si>
    <t>2. Современный русский язык, Актуальные проблемы орфографии и пунктуации</t>
  </si>
  <si>
    <t>4. История литературы средних веков</t>
  </si>
  <si>
    <t>5. Стилистика и культура речи русского языка</t>
  </si>
  <si>
    <t>6. Психология</t>
  </si>
  <si>
    <t>7. Диалектология</t>
  </si>
  <si>
    <t>8. История русской литературы 18 века</t>
  </si>
  <si>
    <t>10. Волейбол</t>
  </si>
  <si>
    <t>11. Философия</t>
  </si>
  <si>
    <t>Русский язык и литература</t>
  </si>
  <si>
    <t>Иванова Н.А.</t>
  </si>
  <si>
    <t xml:space="preserve">Муржакупова Р.К. </t>
  </si>
  <si>
    <t>Медетов Н.А.</t>
  </si>
  <si>
    <t>Сагандыков К.Б.</t>
  </si>
  <si>
    <t>Акишева А.С.</t>
  </si>
  <si>
    <t>24. Автоматизация бухгалтерского учета</t>
  </si>
  <si>
    <t>Кулакова С.В.</t>
  </si>
  <si>
    <t>8. Основы научных иследований в экономической деятельности</t>
  </si>
  <si>
    <t>9. Деловая этика экономиста</t>
  </si>
  <si>
    <t>12. Статистика</t>
  </si>
  <si>
    <t>25. Финансовое право</t>
  </si>
  <si>
    <t>26. Краткосрочная и долгосрочная финансовая политика предприятия</t>
  </si>
  <si>
    <t>27. Производственный менеджмент</t>
  </si>
  <si>
    <t>28.Основы аудита</t>
  </si>
  <si>
    <t>29. Анализ и диагностика финансово-хозяйственной деятельности предприятия</t>
  </si>
  <si>
    <t>30. Стратегический менеджмент</t>
  </si>
  <si>
    <t>31. Анализ финансовой отчетности предприятия</t>
  </si>
  <si>
    <t>32. Оценка имущества и капитала предприятия</t>
  </si>
  <si>
    <t>34. Информационные технологии в упралении предприятием</t>
  </si>
  <si>
    <t>35. Управление проектами</t>
  </si>
  <si>
    <t>Саду Ж.Н.</t>
  </si>
  <si>
    <t>Воронцова Е.Е.</t>
  </si>
  <si>
    <t>Горелов А.Н.</t>
  </si>
  <si>
    <t>5. Промышленная безопасность</t>
  </si>
  <si>
    <t>6.  Управление проектами</t>
  </si>
  <si>
    <t>Сагындыков К.Б.</t>
  </si>
  <si>
    <t>8. Основы научных исследований в экономической деятельности</t>
  </si>
  <si>
    <t>11. Теория вероятностей и математическая статистика, Методы оптимальных решений</t>
  </si>
  <si>
    <t>Кульчикова Ж.Т.</t>
  </si>
  <si>
    <t>Еремейчук Е.А.</t>
  </si>
  <si>
    <t>Фадеев А.А.</t>
  </si>
  <si>
    <t>Габдулина А.С.</t>
  </si>
  <si>
    <t>Елешов Т.Р.</t>
  </si>
  <si>
    <t>8. Информационные технологии в менеджменте</t>
  </si>
  <si>
    <t>9. Прикладная информатика в управлении,</t>
  </si>
  <si>
    <t>12. Математика,</t>
  </si>
  <si>
    <t>15. Предпринимательское дело</t>
  </si>
  <si>
    <t>16. Экономика и управление предприятием</t>
  </si>
  <si>
    <t>17. Внешнеэкономическая деятельность</t>
  </si>
  <si>
    <t>18. Маркетинг</t>
  </si>
  <si>
    <t>19. Правоведение</t>
  </si>
  <si>
    <t>20. Фитнес-гимнастика</t>
  </si>
  <si>
    <t>Никифорова Э.Ш.</t>
  </si>
  <si>
    <t>Цой А.Н.</t>
  </si>
  <si>
    <t>5. История государства и права России</t>
  </si>
  <si>
    <t>6. Теория государства и права</t>
  </si>
  <si>
    <t>Майер О.И.</t>
  </si>
  <si>
    <t>Нурмухаметова К.Т.</t>
  </si>
  <si>
    <t>Сивохин И.П.</t>
  </si>
  <si>
    <t>Кан А.Г.</t>
  </si>
  <si>
    <t>Жусупова Г.Б.</t>
  </si>
  <si>
    <t>Военная Д.А.</t>
  </si>
  <si>
    <t>Пархоменко Е.Н.</t>
  </si>
  <si>
    <t>Мизанбаев А.Е.</t>
  </si>
  <si>
    <t>Чокин Ж.М.</t>
  </si>
  <si>
    <t>Лаврецкая И.А.</t>
  </si>
  <si>
    <t>Жамалиева М.К.</t>
  </si>
  <si>
    <t>Демин М.Г.</t>
  </si>
  <si>
    <t xml:space="preserve">7. История государства и права зарубежных стран </t>
  </si>
  <si>
    <t>8. Экономико-правовая культура юриста</t>
  </si>
  <si>
    <t>10. История Казахстана</t>
  </si>
  <si>
    <t>12. Волейбол</t>
  </si>
  <si>
    <t xml:space="preserve">13. Конституционное право
</t>
  </si>
  <si>
    <t xml:space="preserve">14. Правовые основы медиации
</t>
  </si>
  <si>
    <t>Цой А.В.</t>
  </si>
  <si>
    <t>Нургалимов А.И.</t>
  </si>
  <si>
    <t xml:space="preserve">6. История государства и права зарубежных стран </t>
  </si>
  <si>
    <t xml:space="preserve">7. Теория государства и права </t>
  </si>
  <si>
    <t>8. Риторика юриста</t>
  </si>
  <si>
    <t>9. Основы научных исследований в юридической деятельности</t>
  </si>
  <si>
    <t>10. Экономико-правовая культура юриста</t>
  </si>
  <si>
    <t>11. Профессионально-ориентированный казахский язык</t>
  </si>
  <si>
    <t>12. Профессионально-ориентированный казахский язык</t>
  </si>
  <si>
    <t>13. История Казахстана</t>
  </si>
  <si>
    <t>14. Лёгкая атлетика</t>
  </si>
  <si>
    <t>15. Баскетбол</t>
  </si>
  <si>
    <t>17.Профессиональная этика юриста</t>
  </si>
  <si>
    <t xml:space="preserve">19. Международное  право, </t>
  </si>
  <si>
    <t>21.Правовые основы медиации</t>
  </si>
  <si>
    <t>22. Семейное право</t>
  </si>
  <si>
    <t>23. Гражданское право</t>
  </si>
  <si>
    <t>24.Уголовное право</t>
  </si>
  <si>
    <t>25. Прокурорский надзор</t>
  </si>
  <si>
    <t xml:space="preserve">26. Силовая гимнастика </t>
  </si>
  <si>
    <t xml:space="preserve">27. Настольный теннис </t>
  </si>
  <si>
    <t xml:space="preserve">28.Фитнес гимнастика </t>
  </si>
  <si>
    <t xml:space="preserve">29.Основы антикоррупционноого поведения </t>
  </si>
  <si>
    <t xml:space="preserve">30. Гражданское право
</t>
  </si>
  <si>
    <t xml:space="preserve">31. Уголовное право 
</t>
  </si>
  <si>
    <t xml:space="preserve">32. Уголовное право 
</t>
  </si>
  <si>
    <t>33. Экономика</t>
  </si>
  <si>
    <t>34. Трудовое право</t>
  </si>
  <si>
    <t>35. Экологическое право</t>
  </si>
  <si>
    <t xml:space="preserve">36. Финансовое право </t>
  </si>
  <si>
    <t xml:space="preserve">37. Налоговое право </t>
  </si>
  <si>
    <t>38. Таможенное право</t>
  </si>
  <si>
    <t xml:space="preserve">39. Силовая гимнастика </t>
  </si>
  <si>
    <t>40. Лёгкая атлетика</t>
  </si>
  <si>
    <t xml:space="preserve">41. Физическая культура и спорт
</t>
  </si>
  <si>
    <t xml:space="preserve">42. Арбитражный процесс 
</t>
  </si>
  <si>
    <t xml:space="preserve">43. Земельное право 
</t>
  </si>
  <si>
    <t>44. Предпринимательское право</t>
  </si>
  <si>
    <t>45. Криминалистика</t>
  </si>
  <si>
    <t>46. Виктимологическая профилактика преступлений</t>
  </si>
  <si>
    <t>47. Право социального обеспечения</t>
  </si>
  <si>
    <t>48. Дополнительные разделы уголовного права</t>
  </si>
  <si>
    <t>49. Юридическая психология</t>
  </si>
  <si>
    <t>50. Особенности уголовного права РК</t>
  </si>
  <si>
    <t>Матвеева Н.А.</t>
  </si>
  <si>
    <t>Савойская Н.П.</t>
  </si>
  <si>
    <t xml:space="preserve">5. Древние языки и культуры, Основы межкультурной коммуникации </t>
  </si>
  <si>
    <t>Соловьева Н.А.</t>
  </si>
  <si>
    <t>6. Введение в языкознание</t>
  </si>
  <si>
    <t>5. Введение в литературоведение.</t>
  </si>
  <si>
    <t>6. Устное народное творчество</t>
  </si>
  <si>
    <t>10. Литераторы Костанайской области</t>
  </si>
  <si>
    <t>11. Профессиональная этика в педагогической дяетельности</t>
  </si>
  <si>
    <t>12. Настольный теннис</t>
  </si>
  <si>
    <t>13. Фитнес гимнастика</t>
  </si>
  <si>
    <t>12. Экономика и менеджмент</t>
  </si>
  <si>
    <t>Самаркин С.В.</t>
  </si>
  <si>
    <t>3. Информационные технологии в юридической деятельности</t>
  </si>
  <si>
    <t>20.Международное частное право</t>
  </si>
  <si>
    <t>23. Страхование, Автоматизация бухгалтерского учета</t>
  </si>
  <si>
    <t>7. Русский язык и культура речи</t>
  </si>
  <si>
    <t>1. История</t>
  </si>
  <si>
    <t>3. Иностранный язык</t>
  </si>
  <si>
    <t>4. Линейная алгебра</t>
  </si>
  <si>
    <t>5. Микроэкономика</t>
  </si>
  <si>
    <t>6. Безопасность жизнедеятельности</t>
  </si>
  <si>
    <t>33. Логистика складирования и запасов</t>
  </si>
  <si>
    <t>15. Профессиональная этика юриста</t>
  </si>
  <si>
    <t>16. Культурология</t>
  </si>
  <si>
    <t>17. Международное  право</t>
  </si>
  <si>
    <t xml:space="preserve">18.  Международное частное право </t>
  </si>
  <si>
    <t>19. Семейное право</t>
  </si>
  <si>
    <t>20. Гражданское право</t>
  </si>
  <si>
    <t>21.Уголовное право</t>
  </si>
  <si>
    <t>22. Прокурорский надзор</t>
  </si>
  <si>
    <t>23. Конституционное право РК</t>
  </si>
  <si>
    <t>24. Лёгкая атлетика</t>
  </si>
  <si>
    <t>25. Волейбол</t>
  </si>
  <si>
    <t xml:space="preserve">26. Основы антикоррупционного поведения </t>
  </si>
  <si>
    <t xml:space="preserve">27. Гражданское право
</t>
  </si>
  <si>
    <t xml:space="preserve">28. Уголовное право 
</t>
  </si>
  <si>
    <t>30. Экономика</t>
  </si>
  <si>
    <t>31. Трудовое право</t>
  </si>
  <si>
    <t>32. Экологическое право</t>
  </si>
  <si>
    <t>33. Финансовое право</t>
  </si>
  <si>
    <t xml:space="preserve">34.Налоговое право </t>
  </si>
  <si>
    <t>35. Таможенное право</t>
  </si>
  <si>
    <t xml:space="preserve">      Наименование ОПОП:  Уголовно-правовой профиль, 40.03.01 Юриспруденция</t>
  </si>
  <si>
    <t xml:space="preserve">      Наименование ОПОП:  Гражданско-правовой профиль, 40.03.01 Юриспруденция </t>
  </si>
  <si>
    <t xml:space="preserve">                                     Наименование ОПОП:  Экономика предприятий и организаци, 38.03.01 Экономика</t>
  </si>
  <si>
    <t xml:space="preserve">                                     Наименование ОПОП:  Экономическая безопасност, 38.03.01 Экономика</t>
  </si>
  <si>
    <t>1. Стратегический менеджмент</t>
  </si>
  <si>
    <t>2. Конфедициальное делопроизводство</t>
  </si>
  <si>
    <t xml:space="preserve">                                     Наименование ОПОП:  Бухгалтерский учет и аудит, 38.03.01 Экономика</t>
  </si>
  <si>
    <t>3. Линейная алгебра</t>
  </si>
  <si>
    <t>4. Микроэкономика</t>
  </si>
  <si>
    <t>5. Безопасность жизнедеятельности</t>
  </si>
  <si>
    <t>6. Русский язык и культура речи</t>
  </si>
  <si>
    <t>7. Деловая этика экономиста</t>
  </si>
  <si>
    <t>9. История Казахстана,</t>
  </si>
  <si>
    <t>10. Теория вероятностей и математическая статистика, Методы оптимальных решений</t>
  </si>
  <si>
    <t>11. Статистика</t>
  </si>
  <si>
    <t>12. Маркетинг</t>
  </si>
  <si>
    <t>13. Менеджмент</t>
  </si>
  <si>
    <t>14. Экономика труда</t>
  </si>
  <si>
    <t>15. Финансовая математика</t>
  </si>
  <si>
    <t>16. Фитнес гимнастика</t>
  </si>
  <si>
    <t xml:space="preserve">                                     Наименование ОПОП:  Управление малым бизнесом, 38.03.02 Менеджмент</t>
  </si>
  <si>
    <t>4. Математика</t>
  </si>
  <si>
    <t>5. Экономическая теория</t>
  </si>
  <si>
    <t>7. Основы научных исследований</t>
  </si>
  <si>
    <t>8. Теория менеджмента</t>
  </si>
  <si>
    <t>9. История Казахстана</t>
  </si>
  <si>
    <t>10. Информационные технологии в менеджменте</t>
  </si>
  <si>
    <t>11. Силовая гимнастика</t>
  </si>
  <si>
    <t>12. Фитнес гимнастика</t>
  </si>
  <si>
    <t>13. Правоведение</t>
  </si>
  <si>
    <t>14. Статистика</t>
  </si>
  <si>
    <t>15. Маркетинг</t>
  </si>
  <si>
    <t>16. Организация коммерческой деятельности</t>
  </si>
  <si>
    <t>17. Предпринимательское дело</t>
  </si>
  <si>
    <t>18. Экономика управления и управление предприятием</t>
  </si>
  <si>
    <t>19. Легкая атлетика</t>
  </si>
  <si>
    <t>Бегенов К.Д.</t>
  </si>
  <si>
    <t>21. Финансовый менеджмент</t>
  </si>
  <si>
    <t>22. Управление человеческими ресурсами,</t>
  </si>
  <si>
    <t>23. Инновационный менеджмент</t>
  </si>
  <si>
    <t xml:space="preserve">24. Методы принятия управленческих решений </t>
  </si>
  <si>
    <t>25. Бренд-менеджмент, Управление конкурентоспособностью малого бизнеса</t>
  </si>
  <si>
    <t>26. Легкая атлетика</t>
  </si>
  <si>
    <t>27. Страхование предпринимательских рисков</t>
  </si>
  <si>
    <t>28. Бизнес планирование</t>
  </si>
  <si>
    <t>29. Управление проектами</t>
  </si>
  <si>
    <t>30. Отчетность и налогообложение малого бизнеса</t>
  </si>
  <si>
    <t>31. Организация рекламной деятельности на малом предприятии</t>
  </si>
  <si>
    <t>32. Экономический анализ и диагностика деятельности малого предприятия,</t>
  </si>
  <si>
    <t>33. Электронный бизнес</t>
  </si>
  <si>
    <t xml:space="preserve">                                     Наименование ОПОП:  Бизнес-логистика, 38.03.02 Менеджмент</t>
  </si>
  <si>
    <t>1. Теория менеджмента</t>
  </si>
  <si>
    <t>2. Теория менеджмента</t>
  </si>
  <si>
    <t>3. Экономическая теория</t>
  </si>
  <si>
    <t>4. История</t>
  </si>
  <si>
    <t>5. История Казахстана</t>
  </si>
  <si>
    <t>6. Иностранный язык</t>
  </si>
  <si>
    <t>7. Иностранный язык</t>
  </si>
  <si>
    <t>10. Безопасность жизнедеятельности</t>
  </si>
  <si>
    <t>11. Основы научных исследований</t>
  </si>
  <si>
    <t>13. Силовая гимнастика</t>
  </si>
  <si>
    <t>21. Логистика складирования и запасов</t>
  </si>
  <si>
    <t>22. Распределительная логистика</t>
  </si>
  <si>
    <t>23. Автоматизация бухгалтерского учета</t>
  </si>
  <si>
    <t>24. Методы принятия управленческих решений</t>
  </si>
  <si>
    <t>25. Инновационный менеджмент</t>
  </si>
  <si>
    <t>26. Управление человеческими ресурсами</t>
  </si>
  <si>
    <t>27. Логистика электронной торговли</t>
  </si>
  <si>
    <t>28. Легкая атлетика</t>
  </si>
  <si>
    <t>1. Иностранный язык, Практический курс первого иностранного языка</t>
  </si>
  <si>
    <t>3. Безопасность жизнедеятельности</t>
  </si>
  <si>
    <t>4. Стилистика русского языка и культура речи</t>
  </si>
  <si>
    <t xml:space="preserve">                                     Наименование ОПОП:  Перевод и переводоведени, 45.03.02 Лингвистика</t>
  </si>
  <si>
    <t>7.Культурология</t>
  </si>
  <si>
    <t>8. Политология</t>
  </si>
  <si>
    <t>9. Практический курс первого иностранного языка</t>
  </si>
  <si>
    <t>10. Экономика</t>
  </si>
  <si>
    <t>13. Профессионально-ориентированный казахский язык</t>
  </si>
  <si>
    <t>14. Профессионально-ориентированный казахский язык</t>
  </si>
  <si>
    <t xml:space="preserve">                                     Наименование ОПОП: Русский язык и литература, 45.03.01 Филология</t>
  </si>
  <si>
    <t>3. Основы научных исследований</t>
  </si>
  <si>
    <r>
      <t>7.</t>
    </r>
    <r>
      <rPr>
        <b/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Классические языки. Латинский язык.</t>
    </r>
  </si>
  <si>
    <t>8. Основы филологии</t>
  </si>
  <si>
    <t>9. История казахской литературы</t>
  </si>
  <si>
    <t>27/2 подгр.</t>
  </si>
  <si>
    <t xml:space="preserve">                                     Наименование ОПОП:  Преподавание филологических дисципли, 45.03.01 Филология</t>
  </si>
  <si>
    <t>2. Основы научных исследований</t>
  </si>
  <si>
    <t>5. Классические языки. Латинский язык.</t>
  </si>
  <si>
    <t>6. Основы филологии</t>
  </si>
  <si>
    <t>9. Фитнес гимнастика</t>
  </si>
  <si>
    <t>10. Основы научных исследований</t>
  </si>
  <si>
    <t>11. Современный русский язык</t>
  </si>
  <si>
    <t>12. История литературы средних веков</t>
  </si>
  <si>
    <t>13. Стилистика и культура речи русского языка</t>
  </si>
  <si>
    <t>14. Психология</t>
  </si>
  <si>
    <t>15. Педагогика, Домашнее чтение.</t>
  </si>
  <si>
    <t>16. Практический курс английского языка</t>
  </si>
  <si>
    <t>Бикташева Г.Ш.</t>
  </si>
  <si>
    <t xml:space="preserve">                                     Наименование ОПОП:  Отечественная филология, 45.03.01 Филология</t>
  </si>
  <si>
    <t>1. Педагогика</t>
  </si>
  <si>
    <t>3. Введение в литературоведение</t>
  </si>
  <si>
    <t>13. Современный русский язык Морфемика и словообразование</t>
  </si>
  <si>
    <t>14. История русской литературы первой половины 19 века</t>
  </si>
  <si>
    <t>15. Теория и методика воспитательной работы</t>
  </si>
  <si>
    <t>Искаков Ж.М.</t>
  </si>
  <si>
    <t>16. Настольный теннис</t>
  </si>
  <si>
    <t>17. Теория литературы</t>
  </si>
  <si>
    <t>18. История русской литературы второй половины 20 века</t>
  </si>
  <si>
    <t>19. Современный русский язык. Синтаксис сложного предложения, Филологический анализ текста</t>
  </si>
  <si>
    <t>20. История лингвистических учений</t>
  </si>
  <si>
    <t>21. Методика преподавания русского языка</t>
  </si>
  <si>
    <t>22. Методика преподавания литературы</t>
  </si>
  <si>
    <t>23. Социолингвистика</t>
  </si>
  <si>
    <t>24. Жанр романа в художественной литературе</t>
  </si>
  <si>
    <t>Пархоменко И.А.</t>
  </si>
  <si>
    <t>9. Профессионально-ориентированный казахский язык</t>
  </si>
  <si>
    <t>36. Баскетбол</t>
  </si>
  <si>
    <t xml:space="preserve">37. Физическая культура и спорт
</t>
  </si>
  <si>
    <t xml:space="preserve">38. Арбитражный процесс 
</t>
  </si>
  <si>
    <t xml:space="preserve">39. Земельное право 
</t>
  </si>
  <si>
    <t>40. Предпринимательское право</t>
  </si>
  <si>
    <t>41. Криминалистика</t>
  </si>
  <si>
    <t>42. Право социального обеспечения</t>
  </si>
  <si>
    <t>43. Ценные бумаги как объекты гражданских прав</t>
  </si>
  <si>
    <t>44. Юридическая психология</t>
  </si>
  <si>
    <t>45. Особенности гражданского права РК</t>
  </si>
  <si>
    <t>Направленность (профиль)</t>
  </si>
  <si>
    <t>Гражданско-правовой профиль</t>
  </si>
  <si>
    <t>Уголовно-правовой профиль</t>
  </si>
  <si>
    <t>Бизнес-логистика</t>
  </si>
  <si>
    <t>удовлетворенности работой преподавателей Костанайского филиала ФГБОУ ВО "ЧелГУ"</t>
  </si>
  <si>
    <t>работой преподавателей Костанайского филиала ФГБОУ ВО "ЧелГУ"</t>
  </si>
  <si>
    <t xml:space="preserve">46. Жилищное право </t>
  </si>
  <si>
    <t>Бухгалтерский учет и аудит</t>
  </si>
  <si>
    <t xml:space="preserve">40.03.01 Юриспруденция </t>
  </si>
  <si>
    <t xml:space="preserve">38.03.01 Экономика </t>
  </si>
  <si>
    <t xml:space="preserve">38.03.02 Менеджмент </t>
  </si>
  <si>
    <t xml:space="preserve"> 38.03.02 Менеджмент</t>
  </si>
  <si>
    <t xml:space="preserve"> 45.03.02 Лингвистика</t>
  </si>
  <si>
    <t xml:space="preserve"> 45.03.01 Филология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</si>
</sst>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3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" fillId="0" borderId="0" xfId="0" applyFont="1" applyAlignment="1"/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0" xfId="0" applyFill="1" applyBorder="1" applyAlignment="1"/>
    <xf numFmtId="0" fontId="9" fillId="2" borderId="7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0" fillId="0" borderId="7" xfId="0" applyBorder="1"/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29" xfId="0" applyFont="1" applyFill="1" applyBorder="1" applyAlignment="1">
      <alignment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9" fillId="2" borderId="33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3" borderId="9" xfId="0" applyFill="1" applyBorder="1"/>
    <xf numFmtId="0" fontId="9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Border="1"/>
    <xf numFmtId="0" fontId="9" fillId="2" borderId="17" xfId="0" applyFont="1" applyFill="1" applyBorder="1" applyAlignment="1">
      <alignment horizontal="center" vertical="top" wrapText="1"/>
    </xf>
    <xf numFmtId="1" fontId="15" fillId="0" borderId="3" xfId="0" applyNumberFormat="1" applyFont="1" applyBorder="1" applyAlignment="1">
      <alignment horizontal="center" vertical="top" wrapText="1"/>
    </xf>
    <xf numFmtId="164" fontId="15" fillId="4" borderId="7" xfId="0" applyNumberFormat="1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1" fontId="15" fillId="0" borderId="2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2" borderId="32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0" fontId="11" fillId="0" borderId="0" xfId="0" applyFont="1" applyBorder="1"/>
    <xf numFmtId="0" fontId="9" fillId="2" borderId="36" xfId="0" applyFont="1" applyFill="1" applyBorder="1" applyAlignment="1">
      <alignment horizontal="center" vertical="top" wrapText="1"/>
    </xf>
    <xf numFmtId="0" fontId="9" fillId="2" borderId="3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2" fontId="7" fillId="5" borderId="7" xfId="0" applyNumberFormat="1" applyFont="1" applyFill="1" applyBorder="1" applyAlignment="1">
      <alignment horizontal="center" vertical="top" wrapText="1"/>
    </xf>
    <xf numFmtId="164" fontId="15" fillId="4" borderId="9" xfId="0" applyNumberFormat="1" applyFont="1" applyFill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1" fontId="15" fillId="0" borderId="29" xfId="0" applyNumberFormat="1" applyFont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1" fontId="5" fillId="0" borderId="28" xfId="0" applyNumberFormat="1" applyFont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top" wrapText="1"/>
    </xf>
    <xf numFmtId="1" fontId="15" fillId="0" borderId="2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7" fillId="5" borderId="12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2" fontId="9" fillId="5" borderId="7" xfId="0" applyNumberFormat="1" applyFont="1" applyFill="1" applyBorder="1" applyAlignment="1">
      <alignment horizontal="center" vertical="top" wrapText="1"/>
    </xf>
    <xf numFmtId="2" fontId="15" fillId="5" borderId="7" xfId="0" applyNumberFormat="1" applyFont="1" applyFill="1" applyBorder="1"/>
    <xf numFmtId="0" fontId="0" fillId="0" borderId="0" xfId="0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4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13" fillId="0" borderId="0" xfId="0" applyFont="1"/>
    <xf numFmtId="0" fontId="5" fillId="0" borderId="3" xfId="0" applyFont="1" applyBorder="1" applyAlignment="1">
      <alignment horizontal="left" wrapText="1"/>
    </xf>
    <xf numFmtId="0" fontId="16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7" xfId="0" applyFont="1" applyBorder="1" applyAlignment="1">
      <alignment vertical="center"/>
    </xf>
    <xf numFmtId="0" fontId="9" fillId="2" borderId="12" xfId="0" applyFont="1" applyFill="1" applyBorder="1"/>
    <xf numFmtId="0" fontId="9" fillId="2" borderId="37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13" fillId="0" borderId="35" xfId="0" applyFont="1" applyBorder="1"/>
    <xf numFmtId="0" fontId="13" fillId="0" borderId="14" xfId="0" applyFont="1" applyBorder="1"/>
    <xf numFmtId="0" fontId="5" fillId="0" borderId="21" xfId="0" applyFont="1" applyBorder="1" applyAlignment="1">
      <alignment vertical="top" wrapText="1"/>
    </xf>
    <xf numFmtId="0" fontId="16" fillId="0" borderId="0" xfId="0" applyFont="1" applyAlignment="1"/>
    <xf numFmtId="0" fontId="9" fillId="2" borderId="41" xfId="0" applyFont="1" applyFill="1" applyBorder="1"/>
    <xf numFmtId="2" fontId="15" fillId="5" borderId="7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6" borderId="0" xfId="0" applyFont="1" applyFill="1"/>
    <xf numFmtId="0" fontId="9" fillId="2" borderId="0" xfId="0" applyFont="1" applyFill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11" fillId="0" borderId="7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8" borderId="45" xfId="0" applyFont="1" applyFill="1" applyBorder="1"/>
    <xf numFmtId="0" fontId="12" fillId="8" borderId="46" xfId="0" applyFont="1" applyFill="1" applyBorder="1" applyAlignment="1">
      <alignment horizontal="center" wrapText="1"/>
    </xf>
    <xf numFmtId="0" fontId="12" fillId="8" borderId="47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1" fillId="0" borderId="0" xfId="0" applyFont="1"/>
    <xf numFmtId="0" fontId="1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" fontId="15" fillId="0" borderId="25" xfId="0" applyNumberFormat="1" applyFont="1" applyBorder="1" applyAlignment="1">
      <alignment horizontal="center" vertical="top" wrapText="1"/>
    </xf>
    <xf numFmtId="1" fontId="15" fillId="0" borderId="26" xfId="0" applyNumberFormat="1" applyFont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horizontal="center" vertical="top" wrapText="1"/>
    </xf>
    <xf numFmtId="1" fontId="15" fillId="0" borderId="14" xfId="0" applyNumberFormat="1" applyFont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4" fillId="0" borderId="0" xfId="0" applyFont="1"/>
    <xf numFmtId="0" fontId="17" fillId="0" borderId="0" xfId="0" applyFont="1"/>
    <xf numFmtId="1" fontId="15" fillId="0" borderId="7" xfId="0" applyNumberFormat="1" applyFont="1" applyBorder="1" applyAlignment="1">
      <alignment horizontal="center" vertical="top" wrapText="1"/>
    </xf>
    <xf numFmtId="0" fontId="9" fillId="2" borderId="50" xfId="0" applyFont="1" applyFill="1" applyBorder="1" applyAlignment="1">
      <alignment vertical="top" wrapText="1"/>
    </xf>
    <xf numFmtId="0" fontId="11" fillId="3" borderId="9" xfId="0" applyFont="1" applyFill="1" applyBorder="1"/>
    <xf numFmtId="0" fontId="0" fillId="8" borderId="9" xfId="0" applyFill="1" applyBorder="1"/>
    <xf numFmtId="0" fontId="17" fillId="3" borderId="9" xfId="0" applyFont="1" applyFill="1" applyBorder="1"/>
    <xf numFmtId="10" fontId="12" fillId="0" borderId="34" xfId="0" applyNumberFormat="1" applyFont="1" applyBorder="1" applyAlignment="1">
      <alignment horizontal="center"/>
    </xf>
    <xf numFmtId="10" fontId="12" fillId="0" borderId="7" xfId="0" applyNumberFormat="1" applyFont="1" applyFill="1" applyBorder="1" applyAlignment="1">
      <alignment horizontal="center"/>
    </xf>
    <xf numFmtId="10" fontId="12" fillId="0" borderId="26" xfId="0" applyNumberFormat="1" applyFont="1" applyBorder="1" applyAlignment="1">
      <alignment horizontal="center"/>
    </xf>
    <xf numFmtId="10" fontId="12" fillId="0" borderId="9" xfId="0" applyNumberFormat="1" applyFont="1" applyBorder="1" applyAlignment="1">
      <alignment horizontal="center"/>
    </xf>
    <xf numFmtId="10" fontId="12" fillId="0" borderId="7" xfId="0" applyNumberFormat="1" applyFont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9" fillId="2" borderId="11" xfId="0" applyFont="1" applyFill="1" applyBorder="1"/>
    <xf numFmtId="0" fontId="20" fillId="2" borderId="1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9" fillId="2" borderId="3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0" fontId="0" fillId="0" borderId="26" xfId="0" applyBorder="1" applyAlignment="1">
      <alignment wrapText="1"/>
    </xf>
    <xf numFmtId="0" fontId="9" fillId="0" borderId="51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19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/>
    <xf numFmtId="0" fontId="9" fillId="2" borderId="3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3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0" fontId="9" fillId="0" borderId="34" xfId="0" applyFont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9" fillId="2" borderId="15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vertical="top" wrapText="1"/>
    </xf>
    <xf numFmtId="0" fontId="0" fillId="0" borderId="9" xfId="0" applyBorder="1" applyAlignment="1">
      <alignment horizontal="center"/>
    </xf>
    <xf numFmtId="0" fontId="9" fillId="2" borderId="3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38" xfId="0" applyFont="1" applyFill="1" applyBorder="1" applyAlignment="1">
      <alignment horizontal="center" vertical="top" wrapText="1"/>
    </xf>
    <xf numFmtId="0" fontId="0" fillId="0" borderId="29" xfId="0" applyBorder="1" applyAlignment="1"/>
    <xf numFmtId="0" fontId="0" fillId="0" borderId="12" xfId="0" applyBorder="1" applyAlignment="1"/>
    <xf numFmtId="0" fontId="9" fillId="2" borderId="16" xfId="0" applyFont="1" applyFill="1" applyBorder="1" applyAlignment="1">
      <alignment horizontal="center" vertical="center" wrapText="1"/>
    </xf>
    <xf numFmtId="16" fontId="9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wrapText="1"/>
    </xf>
    <xf numFmtId="0" fontId="3" fillId="8" borderId="8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2" fillId="7" borderId="8" xfId="0" applyFont="1" applyFill="1" applyBorder="1" applyAlignment="1"/>
    <xf numFmtId="0" fontId="0" fillId="0" borderId="13" xfId="0" applyBorder="1"/>
    <xf numFmtId="0" fontId="0" fillId="0" borderId="9" xfId="0" applyBorder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40"/>
  <sheetViews>
    <sheetView topLeftCell="A91" zoomScaleNormal="100" workbookViewId="0">
      <selection activeCell="N19" sqref="N19"/>
    </sheetView>
  </sheetViews>
  <sheetFormatPr defaultRowHeight="15" x14ac:dyDescent="0.25"/>
  <cols>
    <col min="1" max="1" width="19.42578125" customWidth="1"/>
    <col min="2" max="2" width="5.7109375" customWidth="1"/>
    <col min="3" max="3" width="5.5703125" customWidth="1"/>
    <col min="4" max="4" width="5.28515625" style="243" customWidth="1"/>
    <col min="5" max="5" width="59.28515625" customWidth="1"/>
    <col min="6" max="8" width="5.7109375" customWidth="1"/>
    <col min="9" max="9" width="5.42578125" customWidth="1"/>
    <col min="10" max="10" width="5.28515625" customWidth="1"/>
  </cols>
  <sheetData>
    <row r="1" spans="1:10" ht="15.75" x14ac:dyDescent="0.25">
      <c r="B1" s="279" t="s">
        <v>0</v>
      </c>
      <c r="C1" s="280"/>
      <c r="D1" s="280"/>
      <c r="E1" s="280"/>
      <c r="F1" s="245"/>
      <c r="G1" s="245"/>
      <c r="H1" s="245"/>
      <c r="I1" s="245"/>
      <c r="J1" s="245"/>
    </row>
    <row r="2" spans="1:10" ht="15.75" x14ac:dyDescent="0.25">
      <c r="B2" s="279" t="s">
        <v>437</v>
      </c>
      <c r="C2" s="281"/>
      <c r="D2" s="281"/>
      <c r="E2" s="281"/>
      <c r="F2" s="12"/>
      <c r="G2" s="244"/>
      <c r="H2" s="244"/>
      <c r="I2" s="244"/>
      <c r="J2" s="244"/>
    </row>
    <row r="3" spans="1:10" x14ac:dyDescent="0.25">
      <c r="F3" s="1"/>
    </row>
    <row r="4" spans="1:10" x14ac:dyDescent="0.25">
      <c r="B4" s="282" t="s">
        <v>307</v>
      </c>
      <c r="C4" s="283"/>
      <c r="D4" s="283"/>
      <c r="E4" s="283"/>
      <c r="F4" s="283"/>
      <c r="G4" s="283"/>
      <c r="H4" s="283"/>
      <c r="I4" s="283"/>
      <c r="J4" s="283"/>
    </row>
    <row r="5" spans="1:10" ht="15.75" thickBot="1" x14ac:dyDescent="0.3">
      <c r="F5" s="1"/>
    </row>
    <row r="6" spans="1:10" ht="15.75" thickBot="1" x14ac:dyDescent="0.3">
      <c r="A6" s="270" t="s">
        <v>59</v>
      </c>
      <c r="B6" s="271"/>
      <c r="C6" s="271"/>
      <c r="D6" s="271"/>
      <c r="E6" s="271"/>
      <c r="F6" s="271"/>
      <c r="G6" s="271"/>
      <c r="H6" s="271"/>
      <c r="I6" s="271"/>
      <c r="J6" s="272"/>
    </row>
    <row r="7" spans="1:10" ht="109.5" customHeight="1" thickBot="1" x14ac:dyDescent="0.3">
      <c r="A7" s="60" t="s">
        <v>1</v>
      </c>
      <c r="B7" s="251" t="s">
        <v>2</v>
      </c>
      <c r="C7" s="251" t="s">
        <v>3</v>
      </c>
      <c r="D7" s="251" t="s">
        <v>92</v>
      </c>
      <c r="E7" s="251" t="s">
        <v>4</v>
      </c>
      <c r="F7" s="284" t="s">
        <v>5</v>
      </c>
      <c r="G7" s="285"/>
      <c r="H7" s="285"/>
      <c r="I7" s="285"/>
      <c r="J7" s="276" t="s">
        <v>62</v>
      </c>
    </row>
    <row r="8" spans="1:10" s="126" customFormat="1" ht="22.9" customHeight="1" x14ac:dyDescent="0.2">
      <c r="A8" s="250" t="s">
        <v>94</v>
      </c>
      <c r="B8" s="259">
        <v>30</v>
      </c>
      <c r="C8" s="259">
        <v>11</v>
      </c>
      <c r="D8" s="240">
        <v>33</v>
      </c>
      <c r="E8" s="261"/>
      <c r="F8" s="259">
        <v>3</v>
      </c>
      <c r="G8" s="259">
        <v>2</v>
      </c>
      <c r="H8" s="252">
        <v>1</v>
      </c>
      <c r="I8" s="66">
        <v>0</v>
      </c>
      <c r="J8" s="277"/>
    </row>
    <row r="9" spans="1:10" s="126" customFormat="1" ht="13.15" customHeight="1" thickBot="1" x14ac:dyDescent="0.25">
      <c r="A9" s="242" t="s">
        <v>25</v>
      </c>
      <c r="B9" s="260"/>
      <c r="C9" s="260"/>
      <c r="D9" s="241"/>
      <c r="E9" s="262"/>
      <c r="F9" s="260"/>
      <c r="G9" s="260"/>
      <c r="H9" s="246"/>
      <c r="I9" s="67"/>
      <c r="J9" s="278"/>
    </row>
    <row r="10" spans="1:10" ht="15.75" thickBot="1" x14ac:dyDescent="0.3">
      <c r="A10" s="121"/>
      <c r="B10" s="4"/>
      <c r="C10" s="4"/>
      <c r="D10" s="7">
        <v>1</v>
      </c>
      <c r="E10" s="4" t="s">
        <v>9</v>
      </c>
      <c r="F10" s="7">
        <v>6</v>
      </c>
      <c r="G10" s="7">
        <v>3</v>
      </c>
      <c r="H10" s="7">
        <v>1</v>
      </c>
      <c r="I10" s="7">
        <v>1</v>
      </c>
      <c r="J10" s="68">
        <f t="shared" ref="J10:J24" si="0">SUM((F10*3+G10*2+H10*1+I10*0)*100/33)</f>
        <v>75.757575757575751</v>
      </c>
    </row>
    <row r="11" spans="1:10" ht="23.25" thickBot="1" x14ac:dyDescent="0.3">
      <c r="A11" s="121"/>
      <c r="B11" s="4"/>
      <c r="C11" s="4"/>
      <c r="D11" s="7">
        <v>2</v>
      </c>
      <c r="E11" s="4" t="s">
        <v>10</v>
      </c>
      <c r="F11" s="7">
        <v>5</v>
      </c>
      <c r="G11" s="7">
        <v>3</v>
      </c>
      <c r="H11" s="7">
        <v>2</v>
      </c>
      <c r="I11" s="7">
        <v>1</v>
      </c>
      <c r="J11" s="68">
        <f t="shared" si="0"/>
        <v>69.696969696969703</v>
      </c>
    </row>
    <row r="12" spans="1:10" ht="15.75" thickBot="1" x14ac:dyDescent="0.3">
      <c r="A12" s="121"/>
      <c r="B12" s="4"/>
      <c r="C12" s="4"/>
      <c r="D12" s="7">
        <v>3</v>
      </c>
      <c r="E12" s="4" t="s">
        <v>11</v>
      </c>
      <c r="F12" s="7">
        <v>5</v>
      </c>
      <c r="G12" s="7">
        <v>2</v>
      </c>
      <c r="H12" s="7">
        <v>3</v>
      </c>
      <c r="I12" s="7">
        <v>1</v>
      </c>
      <c r="J12" s="68">
        <f t="shared" si="0"/>
        <v>66.666666666666671</v>
      </c>
    </row>
    <row r="13" spans="1:10" ht="15.75" thickBot="1" x14ac:dyDescent="0.3">
      <c r="A13" s="121"/>
      <c r="B13" s="4"/>
      <c r="C13" s="4"/>
      <c r="D13" s="7">
        <v>4</v>
      </c>
      <c r="E13" s="4" t="s">
        <v>12</v>
      </c>
      <c r="F13" s="7">
        <v>7</v>
      </c>
      <c r="G13" s="7">
        <v>4</v>
      </c>
      <c r="H13" s="7"/>
      <c r="I13" s="7"/>
      <c r="J13" s="68">
        <f t="shared" si="0"/>
        <v>87.878787878787875</v>
      </c>
    </row>
    <row r="14" spans="1:10" ht="15.75" thickBot="1" x14ac:dyDescent="0.3">
      <c r="A14" s="121"/>
      <c r="B14" s="4"/>
      <c r="C14" s="4"/>
      <c r="D14" s="7">
        <v>5</v>
      </c>
      <c r="E14" s="4" t="s">
        <v>13</v>
      </c>
      <c r="F14" s="7">
        <v>4</v>
      </c>
      <c r="G14" s="7">
        <v>3</v>
      </c>
      <c r="H14" s="7">
        <v>3</v>
      </c>
      <c r="I14" s="7">
        <v>1</v>
      </c>
      <c r="J14" s="68">
        <f t="shared" si="0"/>
        <v>63.636363636363633</v>
      </c>
    </row>
    <row r="15" spans="1:10" ht="15.75" thickBot="1" x14ac:dyDescent="0.3">
      <c r="A15" s="121"/>
      <c r="B15" s="4"/>
      <c r="C15" s="4"/>
      <c r="D15" s="7">
        <v>6</v>
      </c>
      <c r="E15" s="4" t="s">
        <v>95</v>
      </c>
      <c r="F15" s="7">
        <v>6</v>
      </c>
      <c r="G15" s="7">
        <v>3</v>
      </c>
      <c r="H15" s="7">
        <v>2</v>
      </c>
      <c r="I15" s="7"/>
      <c r="J15" s="68">
        <f t="shared" si="0"/>
        <v>78.787878787878782</v>
      </c>
    </row>
    <row r="16" spans="1:10" ht="15.75" thickBot="1" x14ac:dyDescent="0.3">
      <c r="A16" s="121"/>
      <c r="B16" s="4"/>
      <c r="C16" s="4"/>
      <c r="D16" s="7">
        <v>7</v>
      </c>
      <c r="E16" s="4" t="s">
        <v>21</v>
      </c>
      <c r="F16" s="7">
        <v>8</v>
      </c>
      <c r="G16" s="7">
        <v>2</v>
      </c>
      <c r="H16" s="7">
        <v>1</v>
      </c>
      <c r="I16" s="7"/>
      <c r="J16" s="68">
        <f t="shared" si="0"/>
        <v>87.878787878787875</v>
      </c>
    </row>
    <row r="17" spans="1:10" ht="15.75" thickBot="1" x14ac:dyDescent="0.3">
      <c r="A17" s="121"/>
      <c r="B17" s="4"/>
      <c r="C17" s="4"/>
      <c r="D17" s="7">
        <v>8</v>
      </c>
      <c r="E17" s="122" t="s">
        <v>96</v>
      </c>
      <c r="F17" s="7">
        <v>4</v>
      </c>
      <c r="G17" s="7">
        <v>5</v>
      </c>
      <c r="H17" s="7">
        <v>1</v>
      </c>
      <c r="I17" s="7">
        <v>1</v>
      </c>
      <c r="J17" s="68">
        <f t="shared" si="0"/>
        <v>69.696969696969703</v>
      </c>
    </row>
    <row r="18" spans="1:10" ht="15.75" thickBot="1" x14ac:dyDescent="0.3">
      <c r="A18" s="121"/>
      <c r="B18" s="4"/>
      <c r="C18" s="4"/>
      <c r="D18" s="7">
        <v>9</v>
      </c>
      <c r="E18" s="4" t="s">
        <v>15</v>
      </c>
      <c r="F18" s="7">
        <v>4</v>
      </c>
      <c r="G18" s="7">
        <v>3</v>
      </c>
      <c r="H18" s="7">
        <v>2</v>
      </c>
      <c r="I18" s="7">
        <v>2</v>
      </c>
      <c r="J18" s="68">
        <f t="shared" si="0"/>
        <v>60.606060606060609</v>
      </c>
    </row>
    <row r="19" spans="1:10" ht="23.25" thickBot="1" x14ac:dyDescent="0.3">
      <c r="A19" s="121"/>
      <c r="B19" s="4"/>
      <c r="C19" s="4"/>
      <c r="D19" s="7">
        <v>10</v>
      </c>
      <c r="E19" s="4" t="s">
        <v>99</v>
      </c>
      <c r="F19" s="7">
        <v>6</v>
      </c>
      <c r="G19" s="7">
        <v>2</v>
      </c>
      <c r="H19" s="7">
        <v>2</v>
      </c>
      <c r="I19" s="7">
        <v>1</v>
      </c>
      <c r="J19" s="68">
        <f t="shared" si="0"/>
        <v>72.727272727272734</v>
      </c>
    </row>
    <row r="20" spans="1:10" ht="15.75" thickBot="1" x14ac:dyDescent="0.3">
      <c r="A20" s="121"/>
      <c r="B20" s="4"/>
      <c r="C20" s="4"/>
      <c r="D20" s="7">
        <v>11</v>
      </c>
      <c r="E20" s="4" t="s">
        <v>97</v>
      </c>
      <c r="F20" s="7">
        <v>6</v>
      </c>
      <c r="G20" s="7">
        <v>3</v>
      </c>
      <c r="H20" s="7">
        <v>2</v>
      </c>
      <c r="I20" s="7"/>
      <c r="J20" s="68">
        <f t="shared" si="0"/>
        <v>78.787878787878782</v>
      </c>
    </row>
    <row r="21" spans="1:10" ht="15.75" thickBot="1" x14ac:dyDescent="0.3">
      <c r="A21" s="121"/>
      <c r="B21" s="4"/>
      <c r="C21" s="4"/>
      <c r="D21" s="7">
        <v>12</v>
      </c>
      <c r="E21" s="4" t="s">
        <v>98</v>
      </c>
      <c r="F21" s="7">
        <v>6</v>
      </c>
      <c r="G21" s="7">
        <v>3</v>
      </c>
      <c r="H21" s="7">
        <v>1</v>
      </c>
      <c r="I21" s="7">
        <v>1</v>
      </c>
      <c r="J21" s="68">
        <f t="shared" si="0"/>
        <v>75.757575757575751</v>
      </c>
    </row>
    <row r="22" spans="1:10" ht="15.75" thickBot="1" x14ac:dyDescent="0.3">
      <c r="A22" s="121"/>
      <c r="B22" s="4"/>
      <c r="C22" s="4"/>
      <c r="D22" s="7">
        <v>13</v>
      </c>
      <c r="E22" s="4" t="s">
        <v>17</v>
      </c>
      <c r="F22" s="7">
        <v>6</v>
      </c>
      <c r="G22" s="7">
        <v>3</v>
      </c>
      <c r="H22" s="7">
        <v>2</v>
      </c>
      <c r="I22" s="7"/>
      <c r="J22" s="68">
        <f t="shared" si="0"/>
        <v>78.787878787878782</v>
      </c>
    </row>
    <row r="23" spans="1:10" ht="15.75" thickBot="1" x14ac:dyDescent="0.3">
      <c r="A23" s="121"/>
      <c r="B23" s="4"/>
      <c r="C23" s="4"/>
      <c r="D23" s="7">
        <v>14</v>
      </c>
      <c r="E23" s="123" t="s">
        <v>18</v>
      </c>
      <c r="F23" s="7">
        <v>2</v>
      </c>
      <c r="G23" s="7">
        <v>2</v>
      </c>
      <c r="H23" s="7">
        <v>4</v>
      </c>
      <c r="I23" s="7">
        <v>3</v>
      </c>
      <c r="J23" s="68">
        <f t="shared" si="0"/>
        <v>42.424242424242422</v>
      </c>
    </row>
    <row r="24" spans="1:10" ht="15.75" thickBot="1" x14ac:dyDescent="0.3">
      <c r="A24" s="121"/>
      <c r="B24" s="4"/>
      <c r="C24" s="4"/>
      <c r="D24" s="7">
        <v>15</v>
      </c>
      <c r="E24" s="4" t="s">
        <v>19</v>
      </c>
      <c r="F24" s="7">
        <v>4</v>
      </c>
      <c r="G24" s="7">
        <v>2</v>
      </c>
      <c r="H24" s="7">
        <v>2</v>
      </c>
      <c r="I24" s="7">
        <v>3</v>
      </c>
      <c r="J24" s="68">
        <f t="shared" si="0"/>
        <v>54.545454545454547</v>
      </c>
    </row>
    <row r="25" spans="1:10" ht="15.75" thickBot="1" x14ac:dyDescent="0.3">
      <c r="A25" s="121"/>
      <c r="B25" s="4"/>
      <c r="C25" s="4"/>
      <c r="D25" s="7"/>
      <c r="E25" s="4" t="s">
        <v>6</v>
      </c>
      <c r="F25" s="79">
        <f>SUM(F10:F24)/15</f>
        <v>5.2666666666666666</v>
      </c>
      <c r="G25" s="79">
        <f>SUM(G10:G24)/15</f>
        <v>2.8666666666666667</v>
      </c>
      <c r="H25" s="79">
        <f>SUM(H10:H24)/15</f>
        <v>1.8666666666666667</v>
      </c>
      <c r="I25" s="79">
        <f>SUM(I10:I24)/15</f>
        <v>1</v>
      </c>
      <c r="J25" s="80">
        <f>SUM(J10:J24)/15</f>
        <v>70.909090909090907</v>
      </c>
    </row>
    <row r="26" spans="1:10" s="126" customFormat="1" ht="60" x14ac:dyDescent="0.2">
      <c r="A26" s="250" t="s">
        <v>105</v>
      </c>
      <c r="B26" s="259">
        <v>30</v>
      </c>
      <c r="C26" s="259">
        <v>10</v>
      </c>
      <c r="D26" s="240">
        <v>30</v>
      </c>
      <c r="E26" s="261"/>
      <c r="F26" s="259">
        <v>3</v>
      </c>
      <c r="G26" s="259">
        <v>2</v>
      </c>
      <c r="H26" s="252">
        <v>1</v>
      </c>
      <c r="I26" s="252">
        <v>0</v>
      </c>
      <c r="J26" s="263" t="s">
        <v>62</v>
      </c>
    </row>
    <row r="27" spans="1:10" s="126" customFormat="1" ht="12.75" thickBot="1" x14ac:dyDescent="0.25">
      <c r="A27" s="242" t="s">
        <v>31</v>
      </c>
      <c r="B27" s="260"/>
      <c r="C27" s="260"/>
      <c r="D27" s="241"/>
      <c r="E27" s="262"/>
      <c r="F27" s="260"/>
      <c r="G27" s="260"/>
      <c r="H27" s="246"/>
      <c r="I27" s="246"/>
      <c r="J27" s="264"/>
    </row>
    <row r="28" spans="1:10" ht="15.75" thickBot="1" x14ac:dyDescent="0.3">
      <c r="A28" s="121"/>
      <c r="B28" s="4"/>
      <c r="C28" s="4"/>
      <c r="D28" s="7">
        <v>1</v>
      </c>
      <c r="E28" s="4" t="s">
        <v>9</v>
      </c>
      <c r="F28" s="7">
        <v>6</v>
      </c>
      <c r="G28" s="7">
        <v>2</v>
      </c>
      <c r="H28" s="7">
        <v>2</v>
      </c>
      <c r="I28" s="7"/>
      <c r="J28" s="68">
        <f t="shared" ref="J28:J42" si="1">SUM((F28*3+G28*2+H28*1+I28*0)*100/30)</f>
        <v>80</v>
      </c>
    </row>
    <row r="29" spans="1:10" ht="23.25" thickBot="1" x14ac:dyDescent="0.3">
      <c r="A29" s="121"/>
      <c r="B29" s="4"/>
      <c r="C29" s="4"/>
      <c r="D29" s="7">
        <v>2</v>
      </c>
      <c r="E29" s="4" t="s">
        <v>10</v>
      </c>
      <c r="F29" s="7">
        <v>7</v>
      </c>
      <c r="G29" s="7">
        <v>2</v>
      </c>
      <c r="H29" s="7">
        <v>1</v>
      </c>
      <c r="I29" s="7"/>
      <c r="J29" s="68">
        <f t="shared" si="1"/>
        <v>86.666666666666671</v>
      </c>
    </row>
    <row r="30" spans="1:10" ht="15.75" thickBot="1" x14ac:dyDescent="0.3">
      <c r="A30" s="121"/>
      <c r="B30" s="4"/>
      <c r="C30" s="4"/>
      <c r="D30" s="7">
        <v>3</v>
      </c>
      <c r="E30" s="4" t="s">
        <v>11</v>
      </c>
      <c r="F30" s="7">
        <v>7</v>
      </c>
      <c r="G30" s="7">
        <v>2</v>
      </c>
      <c r="H30" s="7">
        <v>1</v>
      </c>
      <c r="I30" s="7"/>
      <c r="J30" s="68">
        <f t="shared" si="1"/>
        <v>86.666666666666671</v>
      </c>
    </row>
    <row r="31" spans="1:10" ht="15.75" thickBot="1" x14ac:dyDescent="0.3">
      <c r="A31" s="121"/>
      <c r="B31" s="4"/>
      <c r="C31" s="4"/>
      <c r="D31" s="7">
        <v>4</v>
      </c>
      <c r="E31" s="4" t="s">
        <v>12</v>
      </c>
      <c r="F31" s="7">
        <v>8</v>
      </c>
      <c r="G31" s="7">
        <v>2</v>
      </c>
      <c r="H31" s="7"/>
      <c r="I31" s="7"/>
      <c r="J31" s="68">
        <f t="shared" si="1"/>
        <v>93.333333333333329</v>
      </c>
    </row>
    <row r="32" spans="1:10" ht="15.75" thickBot="1" x14ac:dyDescent="0.3">
      <c r="A32" s="121"/>
      <c r="B32" s="4"/>
      <c r="C32" s="4"/>
      <c r="D32" s="7">
        <v>5</v>
      </c>
      <c r="E32" s="4" t="s">
        <v>13</v>
      </c>
      <c r="F32" s="7">
        <v>7</v>
      </c>
      <c r="G32" s="7">
        <v>2</v>
      </c>
      <c r="H32" s="7">
        <v>1</v>
      </c>
      <c r="I32" s="7"/>
      <c r="J32" s="68">
        <f t="shared" si="1"/>
        <v>86.666666666666671</v>
      </c>
    </row>
    <row r="33" spans="1:10" ht="15.75" thickBot="1" x14ac:dyDescent="0.3">
      <c r="A33" s="121"/>
      <c r="B33" s="4"/>
      <c r="C33" s="4"/>
      <c r="D33" s="7">
        <v>6</v>
      </c>
      <c r="E33" s="4" t="s">
        <v>95</v>
      </c>
      <c r="F33" s="7">
        <v>8</v>
      </c>
      <c r="G33" s="7">
        <v>1</v>
      </c>
      <c r="H33" s="7">
        <v>1</v>
      </c>
      <c r="I33" s="7"/>
      <c r="J33" s="68">
        <f t="shared" si="1"/>
        <v>90</v>
      </c>
    </row>
    <row r="34" spans="1:10" ht="15.75" thickBot="1" x14ac:dyDescent="0.3">
      <c r="A34" s="121"/>
      <c r="B34" s="4"/>
      <c r="C34" s="4"/>
      <c r="D34" s="7">
        <v>7</v>
      </c>
      <c r="E34" s="4" t="s">
        <v>21</v>
      </c>
      <c r="F34" s="7">
        <v>8</v>
      </c>
      <c r="G34" s="7">
        <v>2</v>
      </c>
      <c r="H34" s="7"/>
      <c r="I34" s="7"/>
      <c r="J34" s="68">
        <f t="shared" si="1"/>
        <v>93.333333333333329</v>
      </c>
    </row>
    <row r="35" spans="1:10" ht="15.75" thickBot="1" x14ac:dyDescent="0.3">
      <c r="A35" s="121"/>
      <c r="B35" s="4"/>
      <c r="C35" s="4"/>
      <c r="D35" s="7">
        <v>8</v>
      </c>
      <c r="E35" s="122" t="s">
        <v>96</v>
      </c>
      <c r="F35" s="7">
        <v>6</v>
      </c>
      <c r="G35" s="7">
        <v>1</v>
      </c>
      <c r="H35" s="7">
        <v>3</v>
      </c>
      <c r="I35" s="7"/>
      <c r="J35" s="68">
        <f t="shared" si="1"/>
        <v>76.666666666666671</v>
      </c>
    </row>
    <row r="36" spans="1:10" ht="15.75" thickBot="1" x14ac:dyDescent="0.3">
      <c r="A36" s="121"/>
      <c r="B36" s="4"/>
      <c r="C36" s="4"/>
      <c r="D36" s="7">
        <v>9</v>
      </c>
      <c r="E36" s="4" t="s">
        <v>15</v>
      </c>
      <c r="F36" s="7">
        <v>5</v>
      </c>
      <c r="G36" s="7">
        <v>1</v>
      </c>
      <c r="H36" s="7">
        <v>3</v>
      </c>
      <c r="I36" s="7">
        <v>1</v>
      </c>
      <c r="J36" s="68">
        <f t="shared" si="1"/>
        <v>66.666666666666671</v>
      </c>
    </row>
    <row r="37" spans="1:10" ht="23.25" thickBot="1" x14ac:dyDescent="0.3">
      <c r="A37" s="121"/>
      <c r="B37" s="4"/>
      <c r="C37" s="4"/>
      <c r="D37" s="7">
        <v>10</v>
      </c>
      <c r="E37" s="4" t="s">
        <v>99</v>
      </c>
      <c r="F37" s="7">
        <v>8</v>
      </c>
      <c r="G37" s="7">
        <v>2</v>
      </c>
      <c r="H37" s="7"/>
      <c r="I37" s="7"/>
      <c r="J37" s="68">
        <f t="shared" si="1"/>
        <v>93.333333333333329</v>
      </c>
    </row>
    <row r="38" spans="1:10" ht="15.75" thickBot="1" x14ac:dyDescent="0.3">
      <c r="A38" s="121"/>
      <c r="B38" s="4"/>
      <c r="C38" s="4"/>
      <c r="D38" s="7">
        <v>11</v>
      </c>
      <c r="E38" s="4" t="s">
        <v>97</v>
      </c>
      <c r="F38" s="7">
        <v>8</v>
      </c>
      <c r="G38" s="7">
        <v>2</v>
      </c>
      <c r="H38" s="7"/>
      <c r="I38" s="7"/>
      <c r="J38" s="68">
        <f t="shared" si="1"/>
        <v>93.333333333333329</v>
      </c>
    </row>
    <row r="39" spans="1:10" ht="15.75" thickBot="1" x14ac:dyDescent="0.3">
      <c r="A39" s="121"/>
      <c r="B39" s="4"/>
      <c r="C39" s="4"/>
      <c r="D39" s="7">
        <v>12</v>
      </c>
      <c r="E39" s="4" t="s">
        <v>98</v>
      </c>
      <c r="F39" s="7">
        <v>8</v>
      </c>
      <c r="G39" s="7">
        <v>2</v>
      </c>
      <c r="H39" s="7"/>
      <c r="I39" s="7"/>
      <c r="J39" s="68">
        <f t="shared" si="1"/>
        <v>93.333333333333329</v>
      </c>
    </row>
    <row r="40" spans="1:10" ht="15.75" thickBot="1" x14ac:dyDescent="0.3">
      <c r="A40" s="121"/>
      <c r="B40" s="4"/>
      <c r="C40" s="4"/>
      <c r="D40" s="7">
        <v>13</v>
      </c>
      <c r="E40" s="4" t="s">
        <v>17</v>
      </c>
      <c r="F40" s="7">
        <v>8</v>
      </c>
      <c r="G40" s="7">
        <v>2</v>
      </c>
      <c r="H40" s="7"/>
      <c r="I40" s="7"/>
      <c r="J40" s="68">
        <f t="shared" si="1"/>
        <v>93.333333333333329</v>
      </c>
    </row>
    <row r="41" spans="1:10" ht="15.75" thickBot="1" x14ac:dyDescent="0.3">
      <c r="A41" s="121"/>
      <c r="B41" s="4"/>
      <c r="C41" s="4"/>
      <c r="D41" s="7">
        <v>14</v>
      </c>
      <c r="E41" s="123" t="s">
        <v>18</v>
      </c>
      <c r="F41" s="7">
        <v>7</v>
      </c>
      <c r="G41" s="7">
        <v>2</v>
      </c>
      <c r="H41" s="7"/>
      <c r="I41" s="7">
        <v>1</v>
      </c>
      <c r="J41" s="68">
        <f t="shared" si="1"/>
        <v>83.333333333333329</v>
      </c>
    </row>
    <row r="42" spans="1:10" ht="15.75" thickBot="1" x14ac:dyDescent="0.3">
      <c r="A42" s="121"/>
      <c r="B42" s="4"/>
      <c r="C42" s="4"/>
      <c r="D42" s="7">
        <v>15</v>
      </c>
      <c r="E42" s="4" t="s">
        <v>19</v>
      </c>
      <c r="F42" s="7">
        <v>7</v>
      </c>
      <c r="G42" s="7">
        <v>2</v>
      </c>
      <c r="H42" s="7"/>
      <c r="I42" s="7">
        <v>1</v>
      </c>
      <c r="J42" s="68">
        <f t="shared" si="1"/>
        <v>83.333333333333329</v>
      </c>
    </row>
    <row r="43" spans="1:10" ht="15.75" thickBot="1" x14ac:dyDescent="0.3">
      <c r="A43" s="121"/>
      <c r="B43" s="4"/>
      <c r="C43" s="4"/>
      <c r="D43" s="7"/>
      <c r="E43" s="4" t="s">
        <v>6</v>
      </c>
      <c r="F43" s="79">
        <f>SUM(F28:F42)/15</f>
        <v>7.2</v>
      </c>
      <c r="G43" s="79">
        <f>SUM(G28:G42)/15</f>
        <v>1.8</v>
      </c>
      <c r="H43" s="79">
        <f>SUM(H28:H42)/15</f>
        <v>0.8</v>
      </c>
      <c r="I43" s="79">
        <f>SUM(I28:I42)/15</f>
        <v>0.2</v>
      </c>
      <c r="J43" s="80">
        <f>SUM(J28:J42)/15</f>
        <v>86.666666666666657</v>
      </c>
    </row>
    <row r="44" spans="1:10" s="126" customFormat="1" ht="60" x14ac:dyDescent="0.2">
      <c r="A44" s="250" t="s">
        <v>106</v>
      </c>
      <c r="B44" s="259">
        <v>30</v>
      </c>
      <c r="C44" s="259">
        <v>10</v>
      </c>
      <c r="D44" s="240">
        <v>30</v>
      </c>
      <c r="E44" s="261"/>
      <c r="F44" s="259">
        <v>3</v>
      </c>
      <c r="G44" s="259">
        <v>2</v>
      </c>
      <c r="H44" s="252">
        <v>1</v>
      </c>
      <c r="I44" s="252">
        <v>0</v>
      </c>
      <c r="J44" s="263" t="s">
        <v>62</v>
      </c>
    </row>
    <row r="45" spans="1:10" s="126" customFormat="1" ht="12.75" thickBot="1" x14ac:dyDescent="0.25">
      <c r="A45" s="242" t="s">
        <v>32</v>
      </c>
      <c r="B45" s="260"/>
      <c r="C45" s="260"/>
      <c r="D45" s="241"/>
      <c r="E45" s="262"/>
      <c r="F45" s="260"/>
      <c r="G45" s="260"/>
      <c r="H45" s="246"/>
      <c r="I45" s="246"/>
      <c r="J45" s="264"/>
    </row>
    <row r="46" spans="1:10" ht="15.75" thickBot="1" x14ac:dyDescent="0.3">
      <c r="A46" s="121"/>
      <c r="B46" s="4"/>
      <c r="C46" s="4"/>
      <c r="D46" s="7">
        <v>1</v>
      </c>
      <c r="E46" s="4" t="s">
        <v>9</v>
      </c>
      <c r="F46" s="7">
        <v>7</v>
      </c>
      <c r="G46" s="7">
        <v>2</v>
      </c>
      <c r="H46" s="7">
        <v>1</v>
      </c>
      <c r="I46" s="7"/>
      <c r="J46" s="68">
        <f t="shared" ref="J46:J60" si="2">SUM((F46*3+G46*2+H46*1+I46*0)*100/30)</f>
        <v>86.666666666666671</v>
      </c>
    </row>
    <row r="47" spans="1:10" ht="23.25" thickBot="1" x14ac:dyDescent="0.3">
      <c r="A47" s="121"/>
      <c r="B47" s="4"/>
      <c r="C47" s="4"/>
      <c r="D47" s="7">
        <v>2</v>
      </c>
      <c r="E47" s="4" t="s">
        <v>10</v>
      </c>
      <c r="F47" s="7">
        <v>8</v>
      </c>
      <c r="G47" s="7">
        <v>2</v>
      </c>
      <c r="H47" s="7"/>
      <c r="I47" s="7"/>
      <c r="J47" s="68">
        <f t="shared" si="2"/>
        <v>93.333333333333329</v>
      </c>
    </row>
    <row r="48" spans="1:10" ht="15.75" thickBot="1" x14ac:dyDescent="0.3">
      <c r="A48" s="121"/>
      <c r="B48" s="4"/>
      <c r="C48" s="4"/>
      <c r="D48" s="7">
        <v>3</v>
      </c>
      <c r="E48" s="4" t="s">
        <v>11</v>
      </c>
      <c r="F48" s="7">
        <v>7</v>
      </c>
      <c r="G48" s="7">
        <v>3</v>
      </c>
      <c r="H48" s="7"/>
      <c r="I48" s="7"/>
      <c r="J48" s="68">
        <f t="shared" si="2"/>
        <v>90</v>
      </c>
    </row>
    <row r="49" spans="1:10" ht="15.75" thickBot="1" x14ac:dyDescent="0.3">
      <c r="A49" s="121"/>
      <c r="B49" s="4"/>
      <c r="C49" s="4"/>
      <c r="D49" s="7">
        <v>4</v>
      </c>
      <c r="E49" s="4" t="s">
        <v>12</v>
      </c>
      <c r="F49" s="7">
        <v>8</v>
      </c>
      <c r="G49" s="7">
        <v>2</v>
      </c>
      <c r="H49" s="7"/>
      <c r="I49" s="7"/>
      <c r="J49" s="68">
        <f t="shared" si="2"/>
        <v>93.333333333333329</v>
      </c>
    </row>
    <row r="50" spans="1:10" ht="15.75" thickBot="1" x14ac:dyDescent="0.3">
      <c r="A50" s="121"/>
      <c r="B50" s="4"/>
      <c r="C50" s="4"/>
      <c r="D50" s="7">
        <v>5</v>
      </c>
      <c r="E50" s="4" t="s">
        <v>13</v>
      </c>
      <c r="F50" s="7">
        <v>7</v>
      </c>
      <c r="G50" s="7">
        <v>2</v>
      </c>
      <c r="H50" s="7"/>
      <c r="I50" s="7">
        <v>1</v>
      </c>
      <c r="J50" s="68">
        <f t="shared" si="2"/>
        <v>83.333333333333329</v>
      </c>
    </row>
    <row r="51" spans="1:10" ht="15.75" thickBot="1" x14ac:dyDescent="0.3">
      <c r="A51" s="121"/>
      <c r="B51" s="4"/>
      <c r="C51" s="4"/>
      <c r="D51" s="7">
        <v>6</v>
      </c>
      <c r="E51" s="4" t="s">
        <v>95</v>
      </c>
      <c r="F51" s="7">
        <v>6</v>
      </c>
      <c r="G51" s="7">
        <v>3</v>
      </c>
      <c r="H51" s="7"/>
      <c r="I51" s="7">
        <v>1</v>
      </c>
      <c r="J51" s="68">
        <f t="shared" si="2"/>
        <v>80</v>
      </c>
    </row>
    <row r="52" spans="1:10" ht="15.75" thickBot="1" x14ac:dyDescent="0.3">
      <c r="A52" s="121"/>
      <c r="B52" s="4"/>
      <c r="C52" s="4"/>
      <c r="D52" s="7">
        <v>7</v>
      </c>
      <c r="E52" s="4" t="s">
        <v>21</v>
      </c>
      <c r="F52" s="7">
        <v>6</v>
      </c>
      <c r="G52" s="7">
        <v>3</v>
      </c>
      <c r="H52" s="7">
        <v>1</v>
      </c>
      <c r="I52" s="7"/>
      <c r="J52" s="68">
        <f t="shared" si="2"/>
        <v>83.333333333333329</v>
      </c>
    </row>
    <row r="53" spans="1:10" ht="15.75" thickBot="1" x14ac:dyDescent="0.3">
      <c r="A53" s="121"/>
      <c r="B53" s="4"/>
      <c r="C53" s="4"/>
      <c r="D53" s="7">
        <v>8</v>
      </c>
      <c r="E53" s="122" t="s">
        <v>96</v>
      </c>
      <c r="F53" s="7">
        <v>6</v>
      </c>
      <c r="G53" s="7">
        <v>2</v>
      </c>
      <c r="H53" s="7">
        <v>2</v>
      </c>
      <c r="I53" s="7"/>
      <c r="J53" s="68">
        <f t="shared" si="2"/>
        <v>80</v>
      </c>
    </row>
    <row r="54" spans="1:10" ht="15.75" thickBot="1" x14ac:dyDescent="0.3">
      <c r="A54" s="121"/>
      <c r="B54" s="4"/>
      <c r="C54" s="4"/>
      <c r="D54" s="7">
        <v>9</v>
      </c>
      <c r="E54" s="4" t="s">
        <v>15</v>
      </c>
      <c r="F54" s="7">
        <v>5</v>
      </c>
      <c r="G54" s="7">
        <v>2</v>
      </c>
      <c r="H54" s="7">
        <v>2</v>
      </c>
      <c r="I54" s="7">
        <v>1</v>
      </c>
      <c r="J54" s="68">
        <f t="shared" si="2"/>
        <v>70</v>
      </c>
    </row>
    <row r="55" spans="1:10" ht="23.25" thickBot="1" x14ac:dyDescent="0.3">
      <c r="A55" s="121"/>
      <c r="B55" s="4"/>
      <c r="C55" s="4"/>
      <c r="D55" s="7">
        <v>10</v>
      </c>
      <c r="E55" s="4" t="s">
        <v>99</v>
      </c>
      <c r="F55" s="7">
        <v>7</v>
      </c>
      <c r="G55" s="7">
        <v>2</v>
      </c>
      <c r="H55" s="7">
        <v>1</v>
      </c>
      <c r="I55" s="7"/>
      <c r="J55" s="68">
        <f t="shared" si="2"/>
        <v>86.666666666666671</v>
      </c>
    </row>
    <row r="56" spans="1:10" ht="15.75" thickBot="1" x14ac:dyDescent="0.3">
      <c r="A56" s="121"/>
      <c r="B56" s="4"/>
      <c r="C56" s="4"/>
      <c r="D56" s="7">
        <v>11</v>
      </c>
      <c r="E56" s="4" t="s">
        <v>97</v>
      </c>
      <c r="F56" s="7">
        <v>8</v>
      </c>
      <c r="G56" s="7">
        <v>2</v>
      </c>
      <c r="H56" s="7"/>
      <c r="I56" s="7"/>
      <c r="J56" s="68">
        <f t="shared" si="2"/>
        <v>93.333333333333329</v>
      </c>
    </row>
    <row r="57" spans="1:10" ht="15.75" thickBot="1" x14ac:dyDescent="0.3">
      <c r="A57" s="121"/>
      <c r="B57" s="4"/>
      <c r="C57" s="4"/>
      <c r="D57" s="7">
        <v>12</v>
      </c>
      <c r="E57" s="4" t="s">
        <v>98</v>
      </c>
      <c r="F57" s="7">
        <v>7</v>
      </c>
      <c r="G57" s="7">
        <v>3</v>
      </c>
      <c r="H57" s="7"/>
      <c r="I57" s="7"/>
      <c r="J57" s="68">
        <f t="shared" si="2"/>
        <v>90</v>
      </c>
    </row>
    <row r="58" spans="1:10" ht="15.75" thickBot="1" x14ac:dyDescent="0.3">
      <c r="A58" s="121"/>
      <c r="B58" s="4"/>
      <c r="C58" s="4"/>
      <c r="D58" s="7">
        <v>13</v>
      </c>
      <c r="E58" s="4" t="s">
        <v>17</v>
      </c>
      <c r="F58" s="233">
        <v>8</v>
      </c>
      <c r="G58" s="7">
        <v>2</v>
      </c>
      <c r="H58" s="7"/>
      <c r="I58" s="7"/>
      <c r="J58" s="68">
        <f t="shared" si="2"/>
        <v>93.333333333333329</v>
      </c>
    </row>
    <row r="59" spans="1:10" ht="15.75" thickBot="1" x14ac:dyDescent="0.3">
      <c r="A59" s="121"/>
      <c r="B59" s="4"/>
      <c r="C59" s="4"/>
      <c r="D59" s="7">
        <v>14</v>
      </c>
      <c r="E59" s="124" t="s">
        <v>18</v>
      </c>
      <c r="F59" s="24">
        <v>6</v>
      </c>
      <c r="G59" s="7">
        <v>2</v>
      </c>
      <c r="H59" s="7">
        <v>1</v>
      </c>
      <c r="I59" s="7">
        <v>1</v>
      </c>
      <c r="J59" s="68">
        <f t="shared" si="2"/>
        <v>76.666666666666671</v>
      </c>
    </row>
    <row r="60" spans="1:10" ht="15.75" thickBot="1" x14ac:dyDescent="0.3">
      <c r="A60" s="121"/>
      <c r="B60" s="4"/>
      <c r="C60" s="4"/>
      <c r="D60" s="7">
        <v>15</v>
      </c>
      <c r="E60" s="4" t="s">
        <v>19</v>
      </c>
      <c r="F60" s="7">
        <v>7</v>
      </c>
      <c r="G60" s="7">
        <v>2</v>
      </c>
      <c r="H60" s="7"/>
      <c r="I60" s="7">
        <v>1</v>
      </c>
      <c r="J60" s="68">
        <f t="shared" si="2"/>
        <v>83.333333333333329</v>
      </c>
    </row>
    <row r="61" spans="1:10" ht="15.75" thickBot="1" x14ac:dyDescent="0.3">
      <c r="A61" s="121"/>
      <c r="B61" s="4"/>
      <c r="C61" s="4"/>
      <c r="D61" s="7"/>
      <c r="E61" s="4" t="s">
        <v>6</v>
      </c>
      <c r="F61" s="79">
        <f>SUM(F46:F60)/15</f>
        <v>6.8666666666666663</v>
      </c>
      <c r="G61" s="79">
        <f>SUM(G46:G60)/15</f>
        <v>2.2666666666666666</v>
      </c>
      <c r="H61" s="79">
        <f>SUM(H46:H60)/15</f>
        <v>0.53333333333333333</v>
      </c>
      <c r="I61" s="79">
        <f>SUM(I46:I60)/15</f>
        <v>0.33333333333333331</v>
      </c>
      <c r="J61" s="80">
        <f>SUM(J46:J60)/15</f>
        <v>85.555555555555557</v>
      </c>
    </row>
    <row r="62" spans="1:10" s="126" customFormat="1" ht="24.75" customHeight="1" x14ac:dyDescent="0.2">
      <c r="A62" s="250" t="s">
        <v>100</v>
      </c>
      <c r="B62" s="259">
        <v>30</v>
      </c>
      <c r="C62" s="259">
        <v>11</v>
      </c>
      <c r="D62" s="240">
        <v>33</v>
      </c>
      <c r="E62" s="261"/>
      <c r="F62" s="259">
        <v>3</v>
      </c>
      <c r="G62" s="259">
        <v>2</v>
      </c>
      <c r="H62" s="252">
        <v>1</v>
      </c>
      <c r="I62" s="252">
        <v>0</v>
      </c>
      <c r="J62" s="263" t="s">
        <v>62</v>
      </c>
    </row>
    <row r="63" spans="1:10" s="126" customFormat="1" ht="12.6" customHeight="1" thickBot="1" x14ac:dyDescent="0.25">
      <c r="A63" s="242" t="s">
        <v>101</v>
      </c>
      <c r="B63" s="260"/>
      <c r="C63" s="260"/>
      <c r="D63" s="241"/>
      <c r="E63" s="262"/>
      <c r="F63" s="260"/>
      <c r="G63" s="260"/>
      <c r="H63" s="246"/>
      <c r="I63" s="246"/>
      <c r="J63" s="264"/>
    </row>
    <row r="64" spans="1:10" ht="15.75" thickBot="1" x14ac:dyDescent="0.3">
      <c r="A64" s="121"/>
      <c r="B64" s="4"/>
      <c r="C64" s="4"/>
      <c r="D64" s="7">
        <v>1</v>
      </c>
      <c r="E64" s="4" t="s">
        <v>9</v>
      </c>
      <c r="F64" s="7">
        <v>7</v>
      </c>
      <c r="G64" s="7">
        <v>2</v>
      </c>
      <c r="H64" s="7">
        <v>2</v>
      </c>
      <c r="I64" s="7"/>
      <c r="J64" s="68">
        <f t="shared" ref="J64:J78" si="3">SUM((F64*3+G64*2+H64*1+I64*0)*100/33)</f>
        <v>81.818181818181813</v>
      </c>
    </row>
    <row r="65" spans="1:10" ht="23.25" thickBot="1" x14ac:dyDescent="0.3">
      <c r="A65" s="121"/>
      <c r="B65" s="4"/>
      <c r="C65" s="4"/>
      <c r="D65" s="7">
        <v>2</v>
      </c>
      <c r="E65" s="4" t="s">
        <v>10</v>
      </c>
      <c r="F65" s="7">
        <v>6</v>
      </c>
      <c r="G65" s="7">
        <v>3</v>
      </c>
      <c r="H65" s="7">
        <v>1</v>
      </c>
      <c r="I65" s="7">
        <v>1</v>
      </c>
      <c r="J65" s="68">
        <f t="shared" si="3"/>
        <v>75.757575757575751</v>
      </c>
    </row>
    <row r="66" spans="1:10" ht="15.75" thickBot="1" x14ac:dyDescent="0.3">
      <c r="A66" s="121"/>
      <c r="B66" s="4"/>
      <c r="C66" s="4"/>
      <c r="D66" s="7">
        <v>3</v>
      </c>
      <c r="E66" s="4" t="s">
        <v>11</v>
      </c>
      <c r="F66" s="7">
        <v>5</v>
      </c>
      <c r="G66" s="7">
        <v>3</v>
      </c>
      <c r="H66" s="7">
        <v>2</v>
      </c>
      <c r="I66" s="7">
        <v>1</v>
      </c>
      <c r="J66" s="68">
        <f t="shared" si="3"/>
        <v>69.696969696969703</v>
      </c>
    </row>
    <row r="67" spans="1:10" ht="15.75" thickBot="1" x14ac:dyDescent="0.3">
      <c r="A67" s="121"/>
      <c r="B67" s="4"/>
      <c r="C67" s="4"/>
      <c r="D67" s="7">
        <v>4</v>
      </c>
      <c r="E67" s="4" t="s">
        <v>12</v>
      </c>
      <c r="F67" s="7">
        <v>6</v>
      </c>
      <c r="G67" s="7">
        <v>2</v>
      </c>
      <c r="H67" s="7">
        <v>2</v>
      </c>
      <c r="I67" s="7">
        <v>1</v>
      </c>
      <c r="J67" s="68">
        <f t="shared" si="3"/>
        <v>72.727272727272734</v>
      </c>
    </row>
    <row r="68" spans="1:10" ht="15.75" thickBot="1" x14ac:dyDescent="0.3">
      <c r="A68" s="121"/>
      <c r="B68" s="4"/>
      <c r="C68" s="4"/>
      <c r="D68" s="7">
        <v>5</v>
      </c>
      <c r="E68" s="4" t="s">
        <v>13</v>
      </c>
      <c r="F68" s="7">
        <v>5</v>
      </c>
      <c r="G68" s="7">
        <v>3</v>
      </c>
      <c r="H68" s="7">
        <v>2</v>
      </c>
      <c r="I68" s="7">
        <v>1</v>
      </c>
      <c r="J68" s="68">
        <f t="shared" si="3"/>
        <v>69.696969696969703</v>
      </c>
    </row>
    <row r="69" spans="1:10" ht="15.75" thickBot="1" x14ac:dyDescent="0.3">
      <c r="A69" s="121"/>
      <c r="B69" s="4"/>
      <c r="C69" s="4"/>
      <c r="D69" s="7">
        <v>6</v>
      </c>
      <c r="E69" s="4" t="s">
        <v>95</v>
      </c>
      <c r="F69" s="7">
        <v>5</v>
      </c>
      <c r="G69" s="7">
        <v>3</v>
      </c>
      <c r="H69" s="7">
        <v>2</v>
      </c>
      <c r="I69" s="7">
        <v>1</v>
      </c>
      <c r="J69" s="68">
        <f t="shared" si="3"/>
        <v>69.696969696969703</v>
      </c>
    </row>
    <row r="70" spans="1:10" ht="15.75" thickBot="1" x14ac:dyDescent="0.3">
      <c r="A70" s="121"/>
      <c r="B70" s="4"/>
      <c r="C70" s="4"/>
      <c r="D70" s="7">
        <v>7</v>
      </c>
      <c r="E70" s="4" t="s">
        <v>21</v>
      </c>
      <c r="F70" s="7">
        <v>7</v>
      </c>
      <c r="G70" s="7">
        <v>3</v>
      </c>
      <c r="H70" s="7">
        <v>1</v>
      </c>
      <c r="I70" s="7"/>
      <c r="J70" s="68">
        <f t="shared" si="3"/>
        <v>84.848484848484844</v>
      </c>
    </row>
    <row r="71" spans="1:10" ht="15.75" thickBot="1" x14ac:dyDescent="0.3">
      <c r="A71" s="121"/>
      <c r="B71" s="4"/>
      <c r="C71" s="4"/>
      <c r="D71" s="7">
        <v>8</v>
      </c>
      <c r="E71" s="122" t="s">
        <v>96</v>
      </c>
      <c r="F71" s="7">
        <v>7</v>
      </c>
      <c r="G71" s="7">
        <v>2</v>
      </c>
      <c r="H71" s="7">
        <v>1</v>
      </c>
      <c r="I71" s="7">
        <v>1</v>
      </c>
      <c r="J71" s="68">
        <f t="shared" si="3"/>
        <v>78.787878787878782</v>
      </c>
    </row>
    <row r="72" spans="1:10" ht="15.75" thickBot="1" x14ac:dyDescent="0.3">
      <c r="A72" s="121"/>
      <c r="B72" s="4"/>
      <c r="C72" s="4"/>
      <c r="D72" s="7">
        <v>9</v>
      </c>
      <c r="E72" s="4" t="s">
        <v>15</v>
      </c>
      <c r="F72" s="7">
        <v>6</v>
      </c>
      <c r="G72" s="7">
        <v>2</v>
      </c>
      <c r="H72" s="7">
        <v>2</v>
      </c>
      <c r="I72" s="7">
        <v>1</v>
      </c>
      <c r="J72" s="68">
        <f t="shared" si="3"/>
        <v>72.727272727272734</v>
      </c>
    </row>
    <row r="73" spans="1:10" ht="23.25" thickBot="1" x14ac:dyDescent="0.3">
      <c r="A73" s="121"/>
      <c r="B73" s="4"/>
      <c r="C73" s="4"/>
      <c r="D73" s="7">
        <v>10</v>
      </c>
      <c r="E73" s="4" t="s">
        <v>99</v>
      </c>
      <c r="F73" s="7">
        <v>8</v>
      </c>
      <c r="G73" s="7">
        <v>2</v>
      </c>
      <c r="H73" s="7">
        <v>1</v>
      </c>
      <c r="I73" s="7"/>
      <c r="J73" s="68">
        <f t="shared" si="3"/>
        <v>87.878787878787875</v>
      </c>
    </row>
    <row r="74" spans="1:10" ht="15.75" thickBot="1" x14ac:dyDescent="0.3">
      <c r="A74" s="121"/>
      <c r="B74" s="4"/>
      <c r="C74" s="4"/>
      <c r="D74" s="7">
        <v>11</v>
      </c>
      <c r="E74" s="4" t="s">
        <v>97</v>
      </c>
      <c r="F74" s="7">
        <v>9</v>
      </c>
      <c r="G74" s="7">
        <v>1</v>
      </c>
      <c r="H74" s="7">
        <v>1</v>
      </c>
      <c r="I74" s="7"/>
      <c r="J74" s="68">
        <f t="shared" si="3"/>
        <v>90.909090909090907</v>
      </c>
    </row>
    <row r="75" spans="1:10" ht="15.75" thickBot="1" x14ac:dyDescent="0.3">
      <c r="A75" s="121"/>
      <c r="B75" s="4"/>
      <c r="C75" s="4"/>
      <c r="D75" s="7">
        <v>12</v>
      </c>
      <c r="E75" s="4" t="s">
        <v>98</v>
      </c>
      <c r="F75" s="7">
        <v>7</v>
      </c>
      <c r="G75" s="7">
        <v>3</v>
      </c>
      <c r="H75" s="7">
        <v>1</v>
      </c>
      <c r="I75" s="7"/>
      <c r="J75" s="68">
        <f t="shared" si="3"/>
        <v>84.848484848484844</v>
      </c>
    </row>
    <row r="76" spans="1:10" ht="15.75" thickBot="1" x14ac:dyDescent="0.3">
      <c r="A76" s="121"/>
      <c r="B76" s="4"/>
      <c r="C76" s="4"/>
      <c r="D76" s="7">
        <v>13</v>
      </c>
      <c r="E76" s="4" t="s">
        <v>17</v>
      </c>
      <c r="F76" s="233">
        <v>7</v>
      </c>
      <c r="G76" s="7">
        <v>2</v>
      </c>
      <c r="H76" s="7">
        <v>2</v>
      </c>
      <c r="I76" s="7"/>
      <c r="J76" s="68">
        <f t="shared" si="3"/>
        <v>81.818181818181813</v>
      </c>
    </row>
    <row r="77" spans="1:10" ht="15.75" thickBot="1" x14ac:dyDescent="0.3">
      <c r="A77" s="121"/>
      <c r="B77" s="4"/>
      <c r="C77" s="4"/>
      <c r="D77" s="7">
        <v>14</v>
      </c>
      <c r="E77" s="124" t="s">
        <v>18</v>
      </c>
      <c r="F77" s="24">
        <v>5</v>
      </c>
      <c r="G77" s="7">
        <v>3</v>
      </c>
      <c r="H77" s="7">
        <v>2</v>
      </c>
      <c r="I77" s="7">
        <v>1</v>
      </c>
      <c r="J77" s="68">
        <f t="shared" si="3"/>
        <v>69.696969696969703</v>
      </c>
    </row>
    <row r="78" spans="1:10" ht="15.75" thickBot="1" x14ac:dyDescent="0.3">
      <c r="A78" s="121"/>
      <c r="B78" s="4"/>
      <c r="C78" s="4"/>
      <c r="D78" s="7">
        <v>15</v>
      </c>
      <c r="E78" s="4" t="s">
        <v>19</v>
      </c>
      <c r="F78" s="7">
        <v>6</v>
      </c>
      <c r="G78" s="7">
        <v>3</v>
      </c>
      <c r="H78" s="7">
        <v>2</v>
      </c>
      <c r="I78" s="7"/>
      <c r="J78" s="68">
        <f t="shared" si="3"/>
        <v>78.787878787878782</v>
      </c>
    </row>
    <row r="79" spans="1:10" ht="15.75" thickBot="1" x14ac:dyDescent="0.3">
      <c r="A79" s="121"/>
      <c r="B79" s="4"/>
      <c r="C79" s="4"/>
      <c r="D79" s="7"/>
      <c r="E79" s="4" t="s">
        <v>6</v>
      </c>
      <c r="F79" s="79">
        <f>SUM(F64:F78)/15</f>
        <v>6.4</v>
      </c>
      <c r="G79" s="79">
        <f>SUM(G64:G78)/15</f>
        <v>2.4666666666666668</v>
      </c>
      <c r="H79" s="79">
        <f>SUM(H64:H78)/15</f>
        <v>1.6</v>
      </c>
      <c r="I79" s="79">
        <f>SUM(I64:I78)/15</f>
        <v>0.53333333333333333</v>
      </c>
      <c r="J79" s="80">
        <f>SUM(J64:J78)/15</f>
        <v>77.979797979797979</v>
      </c>
    </row>
    <row r="80" spans="1:10" s="126" customFormat="1" ht="24.6" customHeight="1" x14ac:dyDescent="0.2">
      <c r="A80" s="250" t="s">
        <v>199</v>
      </c>
      <c r="B80" s="259">
        <v>30</v>
      </c>
      <c r="C80" s="259">
        <v>11</v>
      </c>
      <c r="D80" s="240">
        <v>33</v>
      </c>
      <c r="E80" s="261"/>
      <c r="F80" s="259">
        <v>3</v>
      </c>
      <c r="G80" s="259">
        <v>2</v>
      </c>
      <c r="H80" s="252">
        <v>1</v>
      </c>
      <c r="I80" s="252">
        <v>0</v>
      </c>
      <c r="J80" s="263" t="s">
        <v>62</v>
      </c>
    </row>
    <row r="81" spans="1:10" s="126" customFormat="1" ht="12.75" thickBot="1" x14ac:dyDescent="0.25">
      <c r="A81" s="242" t="s">
        <v>198</v>
      </c>
      <c r="B81" s="260"/>
      <c r="C81" s="260"/>
      <c r="D81" s="241"/>
      <c r="E81" s="262"/>
      <c r="F81" s="260"/>
      <c r="G81" s="260"/>
      <c r="H81" s="246"/>
      <c r="I81" s="246"/>
      <c r="J81" s="264"/>
    </row>
    <row r="82" spans="1:10" ht="15.75" thickBot="1" x14ac:dyDescent="0.3">
      <c r="A82" s="121"/>
      <c r="B82" s="4"/>
      <c r="C82" s="4"/>
      <c r="D82" s="7">
        <v>1</v>
      </c>
      <c r="E82" s="4" t="s">
        <v>9</v>
      </c>
      <c r="F82" s="7">
        <v>10</v>
      </c>
      <c r="G82" s="7">
        <v>1</v>
      </c>
      <c r="H82" s="7"/>
      <c r="I82" s="7"/>
      <c r="J82" s="68">
        <f t="shared" ref="J82:J96" si="4">SUM((F82*3+G82*2+H82*1+I82*0)*100/33)</f>
        <v>96.969696969696969</v>
      </c>
    </row>
    <row r="83" spans="1:10" ht="23.25" thickBot="1" x14ac:dyDescent="0.3">
      <c r="A83" s="121"/>
      <c r="B83" s="4"/>
      <c r="C83" s="4"/>
      <c r="D83" s="7">
        <v>2</v>
      </c>
      <c r="E83" s="4" t="s">
        <v>10</v>
      </c>
      <c r="F83" s="7">
        <v>9</v>
      </c>
      <c r="G83" s="7">
        <v>2</v>
      </c>
      <c r="H83" s="7"/>
      <c r="I83" s="7"/>
      <c r="J83" s="68">
        <f t="shared" si="4"/>
        <v>93.939393939393938</v>
      </c>
    </row>
    <row r="84" spans="1:10" ht="15.75" thickBot="1" x14ac:dyDescent="0.3">
      <c r="A84" s="121"/>
      <c r="B84" s="4"/>
      <c r="C84" s="4"/>
      <c r="D84" s="7">
        <v>3</v>
      </c>
      <c r="E84" s="4" t="s">
        <v>11</v>
      </c>
      <c r="F84" s="7">
        <v>9</v>
      </c>
      <c r="G84" s="7">
        <v>2</v>
      </c>
      <c r="H84" s="7"/>
      <c r="I84" s="7"/>
      <c r="J84" s="68">
        <f t="shared" si="4"/>
        <v>93.939393939393938</v>
      </c>
    </row>
    <row r="85" spans="1:10" ht="15.75" thickBot="1" x14ac:dyDescent="0.3">
      <c r="A85" s="121"/>
      <c r="B85" s="4"/>
      <c r="C85" s="4"/>
      <c r="D85" s="7">
        <v>4</v>
      </c>
      <c r="E85" s="4" t="s">
        <v>12</v>
      </c>
      <c r="F85" s="7">
        <v>9</v>
      </c>
      <c r="G85" s="7">
        <v>1</v>
      </c>
      <c r="H85" s="7">
        <v>1</v>
      </c>
      <c r="I85" s="7"/>
      <c r="J85" s="68">
        <f t="shared" si="4"/>
        <v>90.909090909090907</v>
      </c>
    </row>
    <row r="86" spans="1:10" ht="15.75" thickBot="1" x14ac:dyDescent="0.3">
      <c r="A86" s="121"/>
      <c r="B86" s="4"/>
      <c r="C86" s="4"/>
      <c r="D86" s="7">
        <v>5</v>
      </c>
      <c r="E86" s="4" t="s">
        <v>13</v>
      </c>
      <c r="F86" s="7">
        <v>9</v>
      </c>
      <c r="G86" s="7">
        <v>2</v>
      </c>
      <c r="H86" s="7"/>
      <c r="I86" s="7"/>
      <c r="J86" s="68">
        <f t="shared" si="4"/>
        <v>93.939393939393938</v>
      </c>
    </row>
    <row r="87" spans="1:10" ht="15.75" thickBot="1" x14ac:dyDescent="0.3">
      <c r="A87" s="121"/>
      <c r="B87" s="4"/>
      <c r="C87" s="4"/>
      <c r="D87" s="7">
        <v>6</v>
      </c>
      <c r="E87" s="4" t="s">
        <v>95</v>
      </c>
      <c r="F87" s="7">
        <v>8</v>
      </c>
      <c r="G87" s="7">
        <v>2</v>
      </c>
      <c r="H87" s="7">
        <v>1</v>
      </c>
      <c r="I87" s="7"/>
      <c r="J87" s="68">
        <f t="shared" si="4"/>
        <v>87.878787878787875</v>
      </c>
    </row>
    <row r="88" spans="1:10" ht="15.75" thickBot="1" x14ac:dyDescent="0.3">
      <c r="A88" s="121"/>
      <c r="B88" s="4"/>
      <c r="C88" s="4"/>
      <c r="D88" s="7">
        <v>7</v>
      </c>
      <c r="E88" s="4" t="s">
        <v>21</v>
      </c>
      <c r="F88" s="7">
        <v>9</v>
      </c>
      <c r="G88" s="7">
        <v>2</v>
      </c>
      <c r="H88" s="7"/>
      <c r="I88" s="7"/>
      <c r="J88" s="68">
        <f t="shared" si="4"/>
        <v>93.939393939393938</v>
      </c>
    </row>
    <row r="89" spans="1:10" ht="15.75" thickBot="1" x14ac:dyDescent="0.3">
      <c r="A89" s="121"/>
      <c r="B89" s="4"/>
      <c r="C89" s="4"/>
      <c r="D89" s="7">
        <v>8</v>
      </c>
      <c r="E89" s="122" t="s">
        <v>96</v>
      </c>
      <c r="F89" s="7">
        <v>8</v>
      </c>
      <c r="G89" s="7">
        <v>3</v>
      </c>
      <c r="H89" s="7"/>
      <c r="I89" s="7"/>
      <c r="J89" s="68">
        <f t="shared" si="4"/>
        <v>90.909090909090907</v>
      </c>
    </row>
    <row r="90" spans="1:10" ht="15.75" thickBot="1" x14ac:dyDescent="0.3">
      <c r="A90" s="121"/>
      <c r="B90" s="4"/>
      <c r="C90" s="4"/>
      <c r="D90" s="7">
        <v>9</v>
      </c>
      <c r="E90" s="4" t="s">
        <v>15</v>
      </c>
      <c r="F90" s="7">
        <v>8</v>
      </c>
      <c r="G90" s="7"/>
      <c r="H90" s="7">
        <v>3</v>
      </c>
      <c r="I90" s="7"/>
      <c r="J90" s="68">
        <f t="shared" si="4"/>
        <v>81.818181818181813</v>
      </c>
    </row>
    <row r="91" spans="1:10" ht="23.25" thickBot="1" x14ac:dyDescent="0.3">
      <c r="A91" s="121"/>
      <c r="B91" s="4"/>
      <c r="C91" s="4"/>
      <c r="D91" s="7">
        <v>10</v>
      </c>
      <c r="E91" s="4" t="s">
        <v>99</v>
      </c>
      <c r="F91" s="7">
        <v>9</v>
      </c>
      <c r="G91" s="7"/>
      <c r="H91" s="7">
        <v>2</v>
      </c>
      <c r="I91" s="7"/>
      <c r="J91" s="68">
        <f t="shared" si="4"/>
        <v>87.878787878787875</v>
      </c>
    </row>
    <row r="92" spans="1:10" ht="15.75" thickBot="1" x14ac:dyDescent="0.3">
      <c r="A92" s="121"/>
      <c r="B92" s="4"/>
      <c r="C92" s="4"/>
      <c r="D92" s="7">
        <v>11</v>
      </c>
      <c r="E92" s="4" t="s">
        <v>97</v>
      </c>
      <c r="F92" s="7">
        <v>7</v>
      </c>
      <c r="G92" s="7">
        <v>4</v>
      </c>
      <c r="H92" s="7"/>
      <c r="I92" s="7"/>
      <c r="J92" s="68">
        <f t="shared" si="4"/>
        <v>87.878787878787875</v>
      </c>
    </row>
    <row r="93" spans="1:10" ht="15.75" thickBot="1" x14ac:dyDescent="0.3">
      <c r="A93" s="121"/>
      <c r="B93" s="4"/>
      <c r="C93" s="4"/>
      <c r="D93" s="7">
        <v>12</v>
      </c>
      <c r="E93" s="4" t="s">
        <v>98</v>
      </c>
      <c r="F93" s="7">
        <v>9</v>
      </c>
      <c r="G93" s="7">
        <v>2</v>
      </c>
      <c r="H93" s="7"/>
      <c r="I93" s="7"/>
      <c r="J93" s="68">
        <f t="shared" si="4"/>
        <v>93.939393939393938</v>
      </c>
    </row>
    <row r="94" spans="1:10" ht="15.75" thickBot="1" x14ac:dyDescent="0.3">
      <c r="A94" s="121"/>
      <c r="B94" s="4"/>
      <c r="C94" s="4"/>
      <c r="D94" s="7">
        <v>13</v>
      </c>
      <c r="E94" s="4" t="s">
        <v>17</v>
      </c>
      <c r="F94" s="233">
        <v>8</v>
      </c>
      <c r="G94" s="7">
        <v>3</v>
      </c>
      <c r="H94" s="7"/>
      <c r="I94" s="7"/>
      <c r="J94" s="68">
        <f t="shared" si="4"/>
        <v>90.909090909090907</v>
      </c>
    </row>
    <row r="95" spans="1:10" ht="15.75" thickBot="1" x14ac:dyDescent="0.3">
      <c r="A95" s="121"/>
      <c r="B95" s="4"/>
      <c r="C95" s="4"/>
      <c r="D95" s="7">
        <v>14</v>
      </c>
      <c r="E95" s="124" t="s">
        <v>18</v>
      </c>
      <c r="F95" s="24">
        <v>8</v>
      </c>
      <c r="G95" s="7">
        <v>3</v>
      </c>
      <c r="H95" s="7"/>
      <c r="I95" s="7"/>
      <c r="J95" s="68">
        <f t="shared" si="4"/>
        <v>90.909090909090907</v>
      </c>
    </row>
    <row r="96" spans="1:10" ht="15.75" thickBot="1" x14ac:dyDescent="0.3">
      <c r="A96" s="121"/>
      <c r="B96" s="4"/>
      <c r="C96" s="4"/>
      <c r="D96" s="7">
        <v>15</v>
      </c>
      <c r="E96" s="4" t="s">
        <v>19</v>
      </c>
      <c r="F96" s="7">
        <v>7</v>
      </c>
      <c r="G96" s="7">
        <v>3</v>
      </c>
      <c r="H96" s="7">
        <v>1</v>
      </c>
      <c r="I96" s="7"/>
      <c r="J96" s="68">
        <f t="shared" si="4"/>
        <v>84.848484848484844</v>
      </c>
    </row>
    <row r="97" spans="1:10" ht="15.75" thickBot="1" x14ac:dyDescent="0.3">
      <c r="A97" s="121"/>
      <c r="B97" s="4"/>
      <c r="C97" s="4"/>
      <c r="D97" s="7"/>
      <c r="E97" s="4" t="s">
        <v>6</v>
      </c>
      <c r="F97" s="79">
        <f>SUM(F82:F96)/15</f>
        <v>8.4666666666666668</v>
      </c>
      <c r="G97" s="79">
        <f>SUM(G82:G96)/15</f>
        <v>2</v>
      </c>
      <c r="H97" s="79">
        <f>SUM(H82:H96)/15</f>
        <v>0.53333333333333333</v>
      </c>
      <c r="I97" s="79">
        <f>SUM(I82:I96)/15</f>
        <v>0</v>
      </c>
      <c r="J97" s="80">
        <f>SUM(J82:J96)/15</f>
        <v>90.707070707070713</v>
      </c>
    </row>
    <row r="98" spans="1:10" s="126" customFormat="1" ht="24" x14ac:dyDescent="0.2">
      <c r="A98" s="250" t="s">
        <v>200</v>
      </c>
      <c r="B98" s="259">
        <v>30</v>
      </c>
      <c r="C98" s="259">
        <v>11</v>
      </c>
      <c r="D98" s="240">
        <v>33</v>
      </c>
      <c r="E98" s="261"/>
      <c r="F98" s="259">
        <v>3</v>
      </c>
      <c r="G98" s="259">
        <v>2</v>
      </c>
      <c r="H98" s="252">
        <v>1</v>
      </c>
      <c r="I98" s="252">
        <v>0</v>
      </c>
      <c r="J98" s="263" t="s">
        <v>62</v>
      </c>
    </row>
    <row r="99" spans="1:10" s="126" customFormat="1" ht="12.75" thickBot="1" x14ac:dyDescent="0.25">
      <c r="A99" s="242" t="s">
        <v>72</v>
      </c>
      <c r="B99" s="260"/>
      <c r="C99" s="260"/>
      <c r="D99" s="241"/>
      <c r="E99" s="262"/>
      <c r="F99" s="260"/>
      <c r="G99" s="260"/>
      <c r="H99" s="246"/>
      <c r="I99" s="246"/>
      <c r="J99" s="264"/>
    </row>
    <row r="100" spans="1:10" ht="15.75" thickBot="1" x14ac:dyDescent="0.3">
      <c r="A100" s="121"/>
      <c r="B100" s="4"/>
      <c r="C100" s="4"/>
      <c r="D100" s="7">
        <v>1</v>
      </c>
      <c r="E100" s="4" t="s">
        <v>9</v>
      </c>
      <c r="F100" s="7">
        <v>8</v>
      </c>
      <c r="G100" s="7">
        <v>2</v>
      </c>
      <c r="H100" s="7">
        <v>1</v>
      </c>
      <c r="I100" s="7"/>
      <c r="J100" s="68">
        <f t="shared" ref="J100:J114" si="5">SUM((F100*3+G100*2+H100*1+I100*0)*100/33)</f>
        <v>87.878787878787875</v>
      </c>
    </row>
    <row r="101" spans="1:10" ht="23.25" thickBot="1" x14ac:dyDescent="0.3">
      <c r="A101" s="121"/>
      <c r="B101" s="4"/>
      <c r="C101" s="4"/>
      <c r="D101" s="7">
        <v>2</v>
      </c>
      <c r="E101" s="4" t="s">
        <v>10</v>
      </c>
      <c r="F101" s="7">
        <v>7</v>
      </c>
      <c r="G101" s="7">
        <v>2</v>
      </c>
      <c r="H101" s="7">
        <v>2</v>
      </c>
      <c r="I101" s="7"/>
      <c r="J101" s="68">
        <f t="shared" si="5"/>
        <v>81.818181818181813</v>
      </c>
    </row>
    <row r="102" spans="1:10" ht="15.75" thickBot="1" x14ac:dyDescent="0.3">
      <c r="A102" s="121"/>
      <c r="B102" s="4"/>
      <c r="C102" s="4"/>
      <c r="D102" s="7">
        <v>3</v>
      </c>
      <c r="E102" s="4" t="s">
        <v>11</v>
      </c>
      <c r="F102" s="7">
        <v>8</v>
      </c>
      <c r="G102" s="7">
        <v>2</v>
      </c>
      <c r="H102" s="7">
        <v>1</v>
      </c>
      <c r="I102" s="7"/>
      <c r="J102" s="68">
        <f t="shared" si="5"/>
        <v>87.878787878787875</v>
      </c>
    </row>
    <row r="103" spans="1:10" ht="15.75" thickBot="1" x14ac:dyDescent="0.3">
      <c r="A103" s="121"/>
      <c r="B103" s="4"/>
      <c r="C103" s="4"/>
      <c r="D103" s="7">
        <v>4</v>
      </c>
      <c r="E103" s="4" t="s">
        <v>12</v>
      </c>
      <c r="F103" s="7">
        <v>7</v>
      </c>
      <c r="G103" s="7">
        <v>3</v>
      </c>
      <c r="H103" s="7">
        <v>1</v>
      </c>
      <c r="I103" s="7"/>
      <c r="J103" s="68">
        <f t="shared" si="5"/>
        <v>84.848484848484844</v>
      </c>
    </row>
    <row r="104" spans="1:10" ht="15.75" thickBot="1" x14ac:dyDescent="0.3">
      <c r="A104" s="121"/>
      <c r="B104" s="4"/>
      <c r="C104" s="4"/>
      <c r="D104" s="7">
        <v>5</v>
      </c>
      <c r="E104" s="4" t="s">
        <v>13</v>
      </c>
      <c r="F104" s="7">
        <v>7</v>
      </c>
      <c r="G104" s="7">
        <v>3</v>
      </c>
      <c r="H104" s="7">
        <v>1</v>
      </c>
      <c r="I104" s="7"/>
      <c r="J104" s="68">
        <f t="shared" si="5"/>
        <v>84.848484848484844</v>
      </c>
    </row>
    <row r="105" spans="1:10" ht="15.75" thickBot="1" x14ac:dyDescent="0.3">
      <c r="A105" s="121"/>
      <c r="B105" s="4"/>
      <c r="C105" s="4"/>
      <c r="D105" s="7">
        <v>6</v>
      </c>
      <c r="E105" s="4" t="s">
        <v>95</v>
      </c>
      <c r="F105" s="7">
        <v>8</v>
      </c>
      <c r="G105" s="7">
        <v>2</v>
      </c>
      <c r="H105" s="7">
        <v>1</v>
      </c>
      <c r="I105" s="7"/>
      <c r="J105" s="68">
        <f t="shared" si="5"/>
        <v>87.878787878787875</v>
      </c>
    </row>
    <row r="106" spans="1:10" ht="15.75" thickBot="1" x14ac:dyDescent="0.3">
      <c r="A106" s="121"/>
      <c r="B106" s="4"/>
      <c r="C106" s="4"/>
      <c r="D106" s="7">
        <v>7</v>
      </c>
      <c r="E106" s="4" t="s">
        <v>21</v>
      </c>
      <c r="F106" s="7">
        <v>9</v>
      </c>
      <c r="G106" s="7">
        <v>1</v>
      </c>
      <c r="H106" s="7"/>
      <c r="I106" s="7">
        <v>1</v>
      </c>
      <c r="J106" s="68">
        <f t="shared" si="5"/>
        <v>87.878787878787875</v>
      </c>
    </row>
    <row r="107" spans="1:10" ht="15.75" thickBot="1" x14ac:dyDescent="0.3">
      <c r="A107" s="121"/>
      <c r="B107" s="4"/>
      <c r="C107" s="4"/>
      <c r="D107" s="7">
        <v>8</v>
      </c>
      <c r="E107" s="122" t="s">
        <v>96</v>
      </c>
      <c r="F107" s="7">
        <v>9</v>
      </c>
      <c r="G107" s="7">
        <v>1</v>
      </c>
      <c r="H107" s="7"/>
      <c r="I107" s="7">
        <v>1</v>
      </c>
      <c r="J107" s="68">
        <f t="shared" si="5"/>
        <v>87.878787878787875</v>
      </c>
    </row>
    <row r="108" spans="1:10" ht="15.75" thickBot="1" x14ac:dyDescent="0.3">
      <c r="A108" s="121"/>
      <c r="B108" s="4"/>
      <c r="C108" s="4"/>
      <c r="D108" s="7">
        <v>9</v>
      </c>
      <c r="E108" s="4" t="s">
        <v>15</v>
      </c>
      <c r="F108" s="7">
        <v>6</v>
      </c>
      <c r="G108" s="7">
        <v>3</v>
      </c>
      <c r="H108" s="7">
        <v>1</v>
      </c>
      <c r="I108" s="7">
        <v>1</v>
      </c>
      <c r="J108" s="68">
        <f t="shared" si="5"/>
        <v>75.757575757575751</v>
      </c>
    </row>
    <row r="109" spans="1:10" ht="23.25" thickBot="1" x14ac:dyDescent="0.3">
      <c r="A109" s="121"/>
      <c r="B109" s="4"/>
      <c r="C109" s="4"/>
      <c r="D109" s="7">
        <v>10</v>
      </c>
      <c r="E109" s="4" t="s">
        <v>99</v>
      </c>
      <c r="F109" s="7">
        <v>8</v>
      </c>
      <c r="G109" s="7">
        <v>2</v>
      </c>
      <c r="H109" s="7">
        <v>1</v>
      </c>
      <c r="I109" s="7"/>
      <c r="J109" s="68">
        <f t="shared" si="5"/>
        <v>87.878787878787875</v>
      </c>
    </row>
    <row r="110" spans="1:10" ht="15.75" thickBot="1" x14ac:dyDescent="0.3">
      <c r="A110" s="121"/>
      <c r="B110" s="4"/>
      <c r="C110" s="4"/>
      <c r="D110" s="7">
        <v>11</v>
      </c>
      <c r="E110" s="4" t="s">
        <v>97</v>
      </c>
      <c r="F110" s="7">
        <v>9</v>
      </c>
      <c r="G110" s="7">
        <v>1</v>
      </c>
      <c r="H110" s="7">
        <v>1</v>
      </c>
      <c r="I110" s="7"/>
      <c r="J110" s="68">
        <f t="shared" si="5"/>
        <v>90.909090909090907</v>
      </c>
    </row>
    <row r="111" spans="1:10" ht="15.75" thickBot="1" x14ac:dyDescent="0.3">
      <c r="A111" s="121"/>
      <c r="B111" s="4"/>
      <c r="C111" s="4"/>
      <c r="D111" s="7">
        <v>12</v>
      </c>
      <c r="E111" s="4" t="s">
        <v>98</v>
      </c>
      <c r="F111" s="7">
        <v>7</v>
      </c>
      <c r="G111" s="7">
        <v>3</v>
      </c>
      <c r="H111" s="7">
        <v>1</v>
      </c>
      <c r="I111" s="7"/>
      <c r="J111" s="68">
        <f t="shared" si="5"/>
        <v>84.848484848484844</v>
      </c>
    </row>
    <row r="112" spans="1:10" ht="15.75" thickBot="1" x14ac:dyDescent="0.3">
      <c r="A112" s="121"/>
      <c r="B112" s="4"/>
      <c r="C112" s="4"/>
      <c r="D112" s="7">
        <v>13</v>
      </c>
      <c r="E112" s="4" t="s">
        <v>102</v>
      </c>
      <c r="F112" s="233">
        <v>9</v>
      </c>
      <c r="G112" s="7">
        <v>1</v>
      </c>
      <c r="H112" s="7">
        <v>1</v>
      </c>
      <c r="I112" s="7"/>
      <c r="J112" s="68">
        <f t="shared" si="5"/>
        <v>90.909090909090907</v>
      </c>
    </row>
    <row r="113" spans="1:10" ht="15.75" thickBot="1" x14ac:dyDescent="0.3">
      <c r="A113" s="121"/>
      <c r="B113" s="4"/>
      <c r="C113" s="4"/>
      <c r="D113" s="7">
        <v>14</v>
      </c>
      <c r="E113" s="124" t="s">
        <v>18</v>
      </c>
      <c r="F113" s="24">
        <v>8</v>
      </c>
      <c r="G113" s="7">
        <v>2</v>
      </c>
      <c r="H113" s="7">
        <v>1</v>
      </c>
      <c r="I113" s="7"/>
      <c r="J113" s="68">
        <f t="shared" si="5"/>
        <v>87.878787878787875</v>
      </c>
    </row>
    <row r="114" spans="1:10" ht="15.75" thickBot="1" x14ac:dyDescent="0.3">
      <c r="A114" s="121"/>
      <c r="B114" s="4"/>
      <c r="C114" s="4"/>
      <c r="D114" s="7">
        <v>15</v>
      </c>
      <c r="E114" s="4" t="s">
        <v>19</v>
      </c>
      <c r="F114" s="7">
        <v>7</v>
      </c>
      <c r="G114" s="7">
        <v>3</v>
      </c>
      <c r="H114" s="7">
        <v>1</v>
      </c>
      <c r="I114" s="7"/>
      <c r="J114" s="68">
        <f t="shared" si="5"/>
        <v>84.848484848484844</v>
      </c>
    </row>
    <row r="115" spans="1:10" ht="15.75" thickBot="1" x14ac:dyDescent="0.3">
      <c r="A115" s="121"/>
      <c r="B115" s="4"/>
      <c r="C115" s="4"/>
      <c r="D115" s="7"/>
      <c r="E115" s="4" t="s">
        <v>6</v>
      </c>
      <c r="F115" s="79">
        <f>SUM(F100:F114)/15</f>
        <v>7.8</v>
      </c>
      <c r="G115" s="79">
        <f>SUM(G100:G114)/15</f>
        <v>2.0666666666666669</v>
      </c>
      <c r="H115" s="79">
        <f>SUM(H100:H114)/15</f>
        <v>0.93333333333333335</v>
      </c>
      <c r="I115" s="79">
        <f>SUM(I100:I114)/15</f>
        <v>0.2</v>
      </c>
      <c r="J115" s="80">
        <f>SUM(J100:J114)/15</f>
        <v>86.262626262626256</v>
      </c>
    </row>
    <row r="116" spans="1:10" s="126" customFormat="1" ht="36" x14ac:dyDescent="0.2">
      <c r="A116" s="250" t="s">
        <v>213</v>
      </c>
      <c r="B116" s="259">
        <v>30</v>
      </c>
      <c r="C116" s="259">
        <v>11</v>
      </c>
      <c r="D116" s="240">
        <v>33</v>
      </c>
      <c r="E116" s="261"/>
      <c r="F116" s="259">
        <v>3</v>
      </c>
      <c r="G116" s="259">
        <v>2</v>
      </c>
      <c r="H116" s="252">
        <v>1</v>
      </c>
      <c r="I116" s="252">
        <v>0</v>
      </c>
      <c r="J116" s="263" t="s">
        <v>62</v>
      </c>
    </row>
    <row r="117" spans="1:10" s="126" customFormat="1" ht="12.75" thickBot="1" x14ac:dyDescent="0.25">
      <c r="A117" s="242" t="s">
        <v>74</v>
      </c>
      <c r="B117" s="260"/>
      <c r="C117" s="260"/>
      <c r="D117" s="241"/>
      <c r="E117" s="262"/>
      <c r="F117" s="260"/>
      <c r="G117" s="260"/>
      <c r="H117" s="246"/>
      <c r="I117" s="246"/>
      <c r="J117" s="264"/>
    </row>
    <row r="118" spans="1:10" ht="15.75" thickBot="1" x14ac:dyDescent="0.3">
      <c r="A118" s="121"/>
      <c r="B118" s="4"/>
      <c r="C118" s="4"/>
      <c r="D118" s="7">
        <v>1</v>
      </c>
      <c r="E118" s="4" t="s">
        <v>9</v>
      </c>
      <c r="F118" s="7">
        <v>7</v>
      </c>
      <c r="G118" s="7">
        <v>2</v>
      </c>
      <c r="H118" s="7">
        <v>1</v>
      </c>
      <c r="I118" s="7">
        <v>1</v>
      </c>
      <c r="J118" s="68">
        <f t="shared" ref="J118:J132" si="6">SUM((F118*3+G118*2+H118*1+I118*0)*100/33)</f>
        <v>78.787878787878782</v>
      </c>
    </row>
    <row r="119" spans="1:10" ht="23.25" thickBot="1" x14ac:dyDescent="0.3">
      <c r="A119" s="121"/>
      <c r="B119" s="4"/>
      <c r="C119" s="4"/>
      <c r="D119" s="7">
        <v>2</v>
      </c>
      <c r="E119" s="4" t="s">
        <v>10</v>
      </c>
      <c r="F119" s="7">
        <v>6</v>
      </c>
      <c r="G119" s="7">
        <v>2</v>
      </c>
      <c r="H119" s="7">
        <v>2</v>
      </c>
      <c r="I119" s="7">
        <v>1</v>
      </c>
      <c r="J119" s="68">
        <f t="shared" si="6"/>
        <v>72.727272727272734</v>
      </c>
    </row>
    <row r="120" spans="1:10" ht="15.75" thickBot="1" x14ac:dyDescent="0.3">
      <c r="A120" s="121"/>
      <c r="B120" s="4"/>
      <c r="C120" s="4"/>
      <c r="D120" s="7">
        <v>3</v>
      </c>
      <c r="E120" s="4" t="s">
        <v>11</v>
      </c>
      <c r="F120" s="7">
        <v>8</v>
      </c>
      <c r="G120" s="7">
        <v>2</v>
      </c>
      <c r="H120" s="7">
        <v>1</v>
      </c>
      <c r="I120" s="7"/>
      <c r="J120" s="68">
        <f t="shared" si="6"/>
        <v>87.878787878787875</v>
      </c>
    </row>
    <row r="121" spans="1:10" ht="15.75" thickBot="1" x14ac:dyDescent="0.3">
      <c r="A121" s="121"/>
      <c r="B121" s="4"/>
      <c r="C121" s="4"/>
      <c r="D121" s="7">
        <v>4</v>
      </c>
      <c r="E121" s="4" t="s">
        <v>12</v>
      </c>
      <c r="F121" s="7">
        <v>6</v>
      </c>
      <c r="G121" s="7">
        <v>3</v>
      </c>
      <c r="H121" s="7">
        <v>1</v>
      </c>
      <c r="I121" s="7">
        <v>1</v>
      </c>
      <c r="J121" s="68">
        <f t="shared" si="6"/>
        <v>75.757575757575751</v>
      </c>
    </row>
    <row r="122" spans="1:10" ht="15.75" thickBot="1" x14ac:dyDescent="0.3">
      <c r="A122" s="121"/>
      <c r="B122" s="4"/>
      <c r="C122" s="4"/>
      <c r="D122" s="7">
        <v>5</v>
      </c>
      <c r="E122" s="4" t="s">
        <v>13</v>
      </c>
      <c r="F122" s="7">
        <v>6</v>
      </c>
      <c r="G122" s="7">
        <v>3</v>
      </c>
      <c r="H122" s="7">
        <v>1</v>
      </c>
      <c r="I122" s="7">
        <v>1</v>
      </c>
      <c r="J122" s="68">
        <f t="shared" si="6"/>
        <v>75.757575757575751</v>
      </c>
    </row>
    <row r="123" spans="1:10" ht="15.75" thickBot="1" x14ac:dyDescent="0.3">
      <c r="A123" s="121"/>
      <c r="B123" s="4"/>
      <c r="C123" s="4"/>
      <c r="D123" s="7">
        <v>6</v>
      </c>
      <c r="E123" s="4" t="s">
        <v>95</v>
      </c>
      <c r="F123" s="7">
        <v>7</v>
      </c>
      <c r="G123" s="7">
        <v>2</v>
      </c>
      <c r="H123" s="7">
        <v>1</v>
      </c>
      <c r="I123" s="7">
        <v>1</v>
      </c>
      <c r="J123" s="68">
        <f t="shared" si="6"/>
        <v>78.787878787878782</v>
      </c>
    </row>
    <row r="124" spans="1:10" ht="15.75" thickBot="1" x14ac:dyDescent="0.3">
      <c r="A124" s="121"/>
      <c r="B124" s="4"/>
      <c r="C124" s="4"/>
      <c r="D124" s="7">
        <v>7</v>
      </c>
      <c r="E124" s="4" t="s">
        <v>21</v>
      </c>
      <c r="F124" s="7">
        <v>10</v>
      </c>
      <c r="G124" s="7">
        <v>1</v>
      </c>
      <c r="H124" s="7"/>
      <c r="I124" s="7"/>
      <c r="J124" s="68">
        <f t="shared" si="6"/>
        <v>96.969696969696969</v>
      </c>
    </row>
    <row r="125" spans="1:10" ht="15.75" thickBot="1" x14ac:dyDescent="0.3">
      <c r="A125" s="121"/>
      <c r="B125" s="4"/>
      <c r="C125" s="4"/>
      <c r="D125" s="7">
        <v>8</v>
      </c>
      <c r="E125" s="122" t="s">
        <v>96</v>
      </c>
      <c r="F125" s="7">
        <v>8</v>
      </c>
      <c r="G125" s="7">
        <v>1</v>
      </c>
      <c r="H125" s="7">
        <v>1</v>
      </c>
      <c r="I125" s="7">
        <v>1</v>
      </c>
      <c r="J125" s="68">
        <f t="shared" si="6"/>
        <v>81.818181818181813</v>
      </c>
    </row>
    <row r="126" spans="1:10" ht="15.75" thickBot="1" x14ac:dyDescent="0.3">
      <c r="A126" s="121"/>
      <c r="B126" s="4"/>
      <c r="C126" s="4"/>
      <c r="D126" s="7">
        <v>9</v>
      </c>
      <c r="E126" s="4" t="s">
        <v>15</v>
      </c>
      <c r="F126" s="7">
        <v>6</v>
      </c>
      <c r="G126" s="7">
        <v>3</v>
      </c>
      <c r="H126" s="7">
        <v>1</v>
      </c>
      <c r="I126" s="7">
        <v>1</v>
      </c>
      <c r="J126" s="68">
        <f t="shared" si="6"/>
        <v>75.757575757575751</v>
      </c>
    </row>
    <row r="127" spans="1:10" ht="23.25" thickBot="1" x14ac:dyDescent="0.3">
      <c r="A127" s="121"/>
      <c r="B127" s="4"/>
      <c r="C127" s="4"/>
      <c r="D127" s="7">
        <v>10</v>
      </c>
      <c r="E127" s="4" t="s">
        <v>99</v>
      </c>
      <c r="F127" s="7">
        <v>7</v>
      </c>
      <c r="G127" s="7">
        <v>2</v>
      </c>
      <c r="H127" s="7">
        <v>1</v>
      </c>
      <c r="I127" s="7">
        <v>1</v>
      </c>
      <c r="J127" s="68">
        <f t="shared" si="6"/>
        <v>78.787878787878782</v>
      </c>
    </row>
    <row r="128" spans="1:10" ht="15.75" thickBot="1" x14ac:dyDescent="0.3">
      <c r="A128" s="121"/>
      <c r="B128" s="4"/>
      <c r="C128" s="4"/>
      <c r="D128" s="7">
        <v>11</v>
      </c>
      <c r="E128" s="4" t="s">
        <v>97</v>
      </c>
      <c r="F128" s="7">
        <v>6</v>
      </c>
      <c r="G128" s="7">
        <v>3</v>
      </c>
      <c r="H128" s="7">
        <v>1</v>
      </c>
      <c r="I128" s="7">
        <v>1</v>
      </c>
      <c r="J128" s="68">
        <f t="shared" si="6"/>
        <v>75.757575757575751</v>
      </c>
    </row>
    <row r="129" spans="1:10" ht="15.75" thickBot="1" x14ac:dyDescent="0.3">
      <c r="A129" s="121"/>
      <c r="B129" s="4"/>
      <c r="C129" s="4"/>
      <c r="D129" s="7">
        <v>12</v>
      </c>
      <c r="E129" s="4" t="s">
        <v>98</v>
      </c>
      <c r="F129" s="7">
        <v>6</v>
      </c>
      <c r="G129" s="7">
        <v>3</v>
      </c>
      <c r="H129" s="7">
        <v>1</v>
      </c>
      <c r="I129" s="7">
        <v>1</v>
      </c>
      <c r="J129" s="68">
        <f t="shared" si="6"/>
        <v>75.757575757575751</v>
      </c>
    </row>
    <row r="130" spans="1:10" ht="15.75" thickBot="1" x14ac:dyDescent="0.3">
      <c r="A130" s="121"/>
      <c r="B130" s="4"/>
      <c r="C130" s="4"/>
      <c r="D130" s="7">
        <v>13</v>
      </c>
      <c r="E130" s="4" t="s">
        <v>17</v>
      </c>
      <c r="F130" s="233">
        <v>8</v>
      </c>
      <c r="G130" s="7">
        <v>1</v>
      </c>
      <c r="H130" s="7">
        <v>1</v>
      </c>
      <c r="I130" s="7">
        <v>1</v>
      </c>
      <c r="J130" s="68">
        <f t="shared" si="6"/>
        <v>81.818181818181813</v>
      </c>
    </row>
    <row r="131" spans="1:10" ht="15.75" thickBot="1" x14ac:dyDescent="0.3">
      <c r="A131" s="121"/>
      <c r="B131" s="4"/>
      <c r="C131" s="4"/>
      <c r="D131" s="7">
        <v>14</v>
      </c>
      <c r="E131" s="124" t="s">
        <v>18</v>
      </c>
      <c r="F131" s="24">
        <v>7</v>
      </c>
      <c r="G131" s="7">
        <v>2</v>
      </c>
      <c r="H131" s="7">
        <v>1</v>
      </c>
      <c r="I131" s="7">
        <v>1</v>
      </c>
      <c r="J131" s="68">
        <f t="shared" si="6"/>
        <v>78.787878787878782</v>
      </c>
    </row>
    <row r="132" spans="1:10" ht="15.75" thickBot="1" x14ac:dyDescent="0.3">
      <c r="A132" s="121"/>
      <c r="B132" s="4"/>
      <c r="C132" s="4"/>
      <c r="D132" s="7">
        <v>15</v>
      </c>
      <c r="E132" s="4" t="s">
        <v>19</v>
      </c>
      <c r="F132" s="7">
        <v>7</v>
      </c>
      <c r="G132" s="7">
        <v>3</v>
      </c>
      <c r="H132" s="7">
        <v>1</v>
      </c>
      <c r="I132" s="7"/>
      <c r="J132" s="68">
        <f t="shared" si="6"/>
        <v>84.848484848484844</v>
      </c>
    </row>
    <row r="133" spans="1:10" ht="15.75" thickBot="1" x14ac:dyDescent="0.3">
      <c r="A133" s="121"/>
      <c r="B133" s="4"/>
      <c r="C133" s="4"/>
      <c r="D133" s="7"/>
      <c r="E133" s="4" t="s">
        <v>6</v>
      </c>
      <c r="F133" s="79">
        <f>SUM(F118:F132)/15</f>
        <v>7</v>
      </c>
      <c r="G133" s="79">
        <f>SUM(G118:G132)/15</f>
        <v>2.2000000000000002</v>
      </c>
      <c r="H133" s="79">
        <f>SUM(H118:H132)/15</f>
        <v>1</v>
      </c>
      <c r="I133" s="79">
        <f>SUM(I118:I132)/15</f>
        <v>0.8</v>
      </c>
      <c r="J133" s="80">
        <f>SUM(J118:J132)/15</f>
        <v>79.999999999999986</v>
      </c>
    </row>
    <row r="134" spans="1:10" s="126" customFormat="1" ht="27.75" customHeight="1" x14ac:dyDescent="0.2">
      <c r="A134" s="250" t="s">
        <v>214</v>
      </c>
      <c r="B134" s="259">
        <v>30</v>
      </c>
      <c r="C134" s="259">
        <v>11</v>
      </c>
      <c r="D134" s="240">
        <v>33</v>
      </c>
      <c r="E134" s="261"/>
      <c r="F134" s="259">
        <v>3</v>
      </c>
      <c r="G134" s="259">
        <v>2</v>
      </c>
      <c r="H134" s="252">
        <v>1</v>
      </c>
      <c r="I134" s="252">
        <v>0</v>
      </c>
      <c r="J134" s="263" t="s">
        <v>62</v>
      </c>
    </row>
    <row r="135" spans="1:10" s="126" customFormat="1" ht="12.75" thickBot="1" x14ac:dyDescent="0.25">
      <c r="A135" s="242" t="s">
        <v>201</v>
      </c>
      <c r="B135" s="260"/>
      <c r="C135" s="260"/>
      <c r="D135" s="241"/>
      <c r="E135" s="262"/>
      <c r="F135" s="260"/>
      <c r="G135" s="260"/>
      <c r="H135" s="246"/>
      <c r="I135" s="246"/>
      <c r="J135" s="264"/>
    </row>
    <row r="136" spans="1:10" ht="15.75" thickBot="1" x14ac:dyDescent="0.3">
      <c r="A136" s="121"/>
      <c r="B136" s="4"/>
      <c r="C136" s="4"/>
      <c r="D136" s="7">
        <v>1</v>
      </c>
      <c r="E136" s="4" t="s">
        <v>9</v>
      </c>
      <c r="F136" s="7">
        <v>10</v>
      </c>
      <c r="G136" s="7">
        <v>1</v>
      </c>
      <c r="H136" s="7"/>
      <c r="I136" s="7"/>
      <c r="J136" s="68">
        <f t="shared" ref="J136:J150" si="7">SUM((F136*3+G136*2+H136*1+I136*0)*100/33)</f>
        <v>96.969696969696969</v>
      </c>
    </row>
    <row r="137" spans="1:10" ht="23.25" thickBot="1" x14ac:dyDescent="0.3">
      <c r="A137" s="121"/>
      <c r="B137" s="4"/>
      <c r="C137" s="4"/>
      <c r="D137" s="7">
        <v>2</v>
      </c>
      <c r="E137" s="4" t="s">
        <v>10</v>
      </c>
      <c r="F137" s="7">
        <v>10</v>
      </c>
      <c r="G137" s="7">
        <v>1</v>
      </c>
      <c r="H137" s="7"/>
      <c r="I137" s="7"/>
      <c r="J137" s="68">
        <f t="shared" si="7"/>
        <v>96.969696969696969</v>
      </c>
    </row>
    <row r="138" spans="1:10" ht="15.75" thickBot="1" x14ac:dyDescent="0.3">
      <c r="A138" s="121"/>
      <c r="B138" s="4"/>
      <c r="C138" s="4"/>
      <c r="D138" s="7">
        <v>3</v>
      </c>
      <c r="E138" s="4" t="s">
        <v>11</v>
      </c>
      <c r="F138" s="7">
        <v>9</v>
      </c>
      <c r="G138" s="7">
        <v>2</v>
      </c>
      <c r="H138" s="7"/>
      <c r="I138" s="7"/>
      <c r="J138" s="68">
        <f t="shared" si="7"/>
        <v>93.939393939393938</v>
      </c>
    </row>
    <row r="139" spans="1:10" ht="15.75" thickBot="1" x14ac:dyDescent="0.3">
      <c r="A139" s="121"/>
      <c r="B139" s="4"/>
      <c r="C139" s="4"/>
      <c r="D139" s="7">
        <v>4</v>
      </c>
      <c r="E139" s="4" t="s">
        <v>12</v>
      </c>
      <c r="F139" s="7">
        <v>10</v>
      </c>
      <c r="G139" s="7">
        <v>1</v>
      </c>
      <c r="H139" s="7"/>
      <c r="I139" s="7"/>
      <c r="J139" s="68">
        <f t="shared" si="7"/>
        <v>96.969696969696969</v>
      </c>
    </row>
    <row r="140" spans="1:10" ht="15.75" thickBot="1" x14ac:dyDescent="0.3">
      <c r="A140" s="121"/>
      <c r="B140" s="4"/>
      <c r="C140" s="4"/>
      <c r="D140" s="7">
        <v>5</v>
      </c>
      <c r="E140" s="4" t="s">
        <v>13</v>
      </c>
      <c r="F140" s="7">
        <v>9</v>
      </c>
      <c r="G140" s="7">
        <v>1</v>
      </c>
      <c r="H140" s="7">
        <v>1</v>
      </c>
      <c r="I140" s="7"/>
      <c r="J140" s="68">
        <f t="shared" si="7"/>
        <v>90.909090909090907</v>
      </c>
    </row>
    <row r="141" spans="1:10" ht="15.75" thickBot="1" x14ac:dyDescent="0.3">
      <c r="A141" s="121"/>
      <c r="B141" s="4"/>
      <c r="C141" s="4"/>
      <c r="D141" s="7">
        <v>6</v>
      </c>
      <c r="E141" s="4" t="s">
        <v>95</v>
      </c>
      <c r="F141" s="7">
        <v>9</v>
      </c>
      <c r="G141" s="7">
        <v>1</v>
      </c>
      <c r="H141" s="7">
        <v>1</v>
      </c>
      <c r="I141" s="7"/>
      <c r="J141" s="68">
        <f t="shared" si="7"/>
        <v>90.909090909090907</v>
      </c>
    </row>
    <row r="142" spans="1:10" ht="15.75" thickBot="1" x14ac:dyDescent="0.3">
      <c r="A142" s="121"/>
      <c r="B142" s="4"/>
      <c r="C142" s="4"/>
      <c r="D142" s="7">
        <v>7</v>
      </c>
      <c r="E142" s="4" t="s">
        <v>21</v>
      </c>
      <c r="F142" s="7">
        <v>10</v>
      </c>
      <c r="G142" s="7">
        <v>1</v>
      </c>
      <c r="H142" s="7"/>
      <c r="I142" s="7"/>
      <c r="J142" s="68">
        <f t="shared" si="7"/>
        <v>96.969696969696969</v>
      </c>
    </row>
    <row r="143" spans="1:10" ht="15.75" thickBot="1" x14ac:dyDescent="0.3">
      <c r="A143" s="121"/>
      <c r="B143" s="4"/>
      <c r="C143" s="4"/>
      <c r="D143" s="7">
        <v>8</v>
      </c>
      <c r="E143" s="122" t="s">
        <v>96</v>
      </c>
      <c r="F143" s="7">
        <v>10</v>
      </c>
      <c r="G143" s="7">
        <v>1</v>
      </c>
      <c r="H143" s="7"/>
      <c r="I143" s="7"/>
      <c r="J143" s="68">
        <f t="shared" si="7"/>
        <v>96.969696969696969</v>
      </c>
    </row>
    <row r="144" spans="1:10" ht="15.75" thickBot="1" x14ac:dyDescent="0.3">
      <c r="A144" s="121"/>
      <c r="B144" s="4"/>
      <c r="C144" s="4"/>
      <c r="D144" s="7">
        <v>9</v>
      </c>
      <c r="E144" s="4" t="s">
        <v>15</v>
      </c>
      <c r="F144" s="7">
        <v>9</v>
      </c>
      <c r="G144" s="7">
        <v>1</v>
      </c>
      <c r="H144" s="7">
        <v>1</v>
      </c>
      <c r="I144" s="7"/>
      <c r="J144" s="68">
        <f t="shared" si="7"/>
        <v>90.909090909090907</v>
      </c>
    </row>
    <row r="145" spans="1:10" ht="23.25" thickBot="1" x14ac:dyDescent="0.3">
      <c r="A145" s="121"/>
      <c r="B145" s="4"/>
      <c r="C145" s="4"/>
      <c r="D145" s="7">
        <v>10</v>
      </c>
      <c r="E145" s="4" t="s">
        <v>99</v>
      </c>
      <c r="F145" s="7">
        <v>10</v>
      </c>
      <c r="G145" s="7">
        <v>1</v>
      </c>
      <c r="H145" s="7"/>
      <c r="I145" s="7"/>
      <c r="J145" s="68">
        <f t="shared" si="7"/>
        <v>96.969696969696969</v>
      </c>
    </row>
    <row r="146" spans="1:10" ht="15.75" thickBot="1" x14ac:dyDescent="0.3">
      <c r="A146" s="121"/>
      <c r="B146" s="4"/>
      <c r="C146" s="4"/>
      <c r="D146" s="7">
        <v>11</v>
      </c>
      <c r="E146" s="4" t="s">
        <v>97</v>
      </c>
      <c r="F146" s="7">
        <v>10</v>
      </c>
      <c r="G146" s="7"/>
      <c r="H146" s="7">
        <v>1</v>
      </c>
      <c r="I146" s="7"/>
      <c r="J146" s="68">
        <f t="shared" si="7"/>
        <v>93.939393939393938</v>
      </c>
    </row>
    <row r="147" spans="1:10" ht="15.75" thickBot="1" x14ac:dyDescent="0.3">
      <c r="A147" s="121"/>
      <c r="B147" s="4"/>
      <c r="C147" s="4"/>
      <c r="D147" s="7">
        <v>12</v>
      </c>
      <c r="E147" s="4" t="s">
        <v>98</v>
      </c>
      <c r="F147" s="7">
        <v>9</v>
      </c>
      <c r="G147" s="7">
        <v>2</v>
      </c>
      <c r="H147" s="7"/>
      <c r="I147" s="7"/>
      <c r="J147" s="68">
        <f t="shared" si="7"/>
        <v>93.939393939393938</v>
      </c>
    </row>
    <row r="148" spans="1:10" ht="15.75" thickBot="1" x14ac:dyDescent="0.3">
      <c r="A148" s="121"/>
      <c r="B148" s="4"/>
      <c r="C148" s="4"/>
      <c r="D148" s="7">
        <v>13</v>
      </c>
      <c r="E148" s="4" t="s">
        <v>17</v>
      </c>
      <c r="F148" s="233">
        <v>9</v>
      </c>
      <c r="G148" s="7">
        <v>2</v>
      </c>
      <c r="H148" s="7"/>
      <c r="I148" s="7"/>
      <c r="J148" s="68">
        <f t="shared" si="7"/>
        <v>93.939393939393938</v>
      </c>
    </row>
    <row r="149" spans="1:10" ht="15.75" thickBot="1" x14ac:dyDescent="0.3">
      <c r="A149" s="121"/>
      <c r="B149" s="4"/>
      <c r="C149" s="4"/>
      <c r="D149" s="7">
        <v>14</v>
      </c>
      <c r="E149" s="124" t="s">
        <v>18</v>
      </c>
      <c r="F149" s="24">
        <v>9</v>
      </c>
      <c r="G149" s="7">
        <v>2</v>
      </c>
      <c r="H149" s="7"/>
      <c r="I149" s="7"/>
      <c r="J149" s="68">
        <f t="shared" si="7"/>
        <v>93.939393939393938</v>
      </c>
    </row>
    <row r="150" spans="1:10" ht="15.75" thickBot="1" x14ac:dyDescent="0.3">
      <c r="A150" s="121"/>
      <c r="B150" s="4"/>
      <c r="C150" s="4"/>
      <c r="D150" s="7">
        <v>15</v>
      </c>
      <c r="E150" s="4" t="s">
        <v>19</v>
      </c>
      <c r="F150" s="7">
        <v>10</v>
      </c>
      <c r="G150" s="7">
        <v>1</v>
      </c>
      <c r="H150" s="7"/>
      <c r="I150" s="7"/>
      <c r="J150" s="68">
        <f t="shared" si="7"/>
        <v>96.969696969696969</v>
      </c>
    </row>
    <row r="151" spans="1:10" ht="15.75" thickBot="1" x14ac:dyDescent="0.3">
      <c r="A151" s="121"/>
      <c r="B151" s="4"/>
      <c r="C151" s="4"/>
      <c r="D151" s="7"/>
      <c r="E151" s="4" t="s">
        <v>6</v>
      </c>
      <c r="F151" s="79">
        <f>SUM(F136:F150)/15</f>
        <v>9.5333333333333332</v>
      </c>
      <c r="G151" s="79">
        <f>SUM(G136:G150)/15</f>
        <v>1.2</v>
      </c>
      <c r="H151" s="79">
        <f>SUM(H136:H150)/15</f>
        <v>0.26666666666666666</v>
      </c>
      <c r="I151" s="79">
        <f>SUM(I136:I150)/15</f>
        <v>0</v>
      </c>
      <c r="J151" s="80">
        <f>SUM(J136:J150)/15</f>
        <v>94.747474747474769</v>
      </c>
    </row>
    <row r="152" spans="1:10" s="126" customFormat="1" ht="36" x14ac:dyDescent="0.2">
      <c r="A152" s="217" t="s">
        <v>421</v>
      </c>
      <c r="B152" s="259">
        <v>30</v>
      </c>
      <c r="C152" s="259">
        <v>10</v>
      </c>
      <c r="D152" s="240">
        <v>30</v>
      </c>
      <c r="E152" s="261"/>
      <c r="F152" s="259">
        <v>3</v>
      </c>
      <c r="G152" s="259">
        <v>2</v>
      </c>
      <c r="H152" s="252">
        <v>1</v>
      </c>
      <c r="I152" s="252">
        <v>0</v>
      </c>
      <c r="J152" s="263" t="s">
        <v>62</v>
      </c>
    </row>
    <row r="153" spans="1:10" s="126" customFormat="1" ht="12.75" thickBot="1" x14ac:dyDescent="0.25">
      <c r="A153" s="242" t="s">
        <v>202</v>
      </c>
      <c r="B153" s="260"/>
      <c r="C153" s="260"/>
      <c r="D153" s="241"/>
      <c r="E153" s="262"/>
      <c r="F153" s="260"/>
      <c r="G153" s="260"/>
      <c r="H153" s="246"/>
      <c r="I153" s="246"/>
      <c r="J153" s="264"/>
    </row>
    <row r="154" spans="1:10" ht="15.75" thickBot="1" x14ac:dyDescent="0.3">
      <c r="A154" s="121"/>
      <c r="B154" s="4"/>
      <c r="C154" s="4"/>
      <c r="D154" s="7">
        <v>1</v>
      </c>
      <c r="E154" s="4" t="s">
        <v>9</v>
      </c>
      <c r="F154" s="7">
        <v>8</v>
      </c>
      <c r="G154" s="7">
        <v>1</v>
      </c>
      <c r="H154" s="7">
        <v>1</v>
      </c>
      <c r="I154" s="7"/>
      <c r="J154" s="68">
        <f t="shared" ref="J154:J168" si="8">SUM((F154*3+G154*2+H154*1+I154*0)*100/30)</f>
        <v>90</v>
      </c>
    </row>
    <row r="155" spans="1:10" ht="23.25" thickBot="1" x14ac:dyDescent="0.3">
      <c r="A155" s="121"/>
      <c r="B155" s="4"/>
      <c r="C155" s="4"/>
      <c r="D155" s="7">
        <v>2</v>
      </c>
      <c r="E155" s="4" t="s">
        <v>10</v>
      </c>
      <c r="F155" s="7">
        <v>8</v>
      </c>
      <c r="G155" s="7">
        <v>2</v>
      </c>
      <c r="H155" s="7"/>
      <c r="I155" s="7"/>
      <c r="J155" s="68">
        <f t="shared" si="8"/>
        <v>93.333333333333329</v>
      </c>
    </row>
    <row r="156" spans="1:10" ht="15.75" thickBot="1" x14ac:dyDescent="0.3">
      <c r="A156" s="237"/>
      <c r="B156" s="4"/>
      <c r="C156" s="4"/>
      <c r="D156" s="7">
        <v>3</v>
      </c>
      <c r="E156" s="4" t="s">
        <v>11</v>
      </c>
      <c r="F156" s="7">
        <v>8</v>
      </c>
      <c r="G156" s="7">
        <v>2</v>
      </c>
      <c r="H156" s="7"/>
      <c r="I156" s="7"/>
      <c r="J156" s="68">
        <f t="shared" si="8"/>
        <v>93.333333333333329</v>
      </c>
    </row>
    <row r="157" spans="1:10" ht="15.75" thickBot="1" x14ac:dyDescent="0.3">
      <c r="A157" s="121"/>
      <c r="B157" s="4"/>
      <c r="C157" s="4"/>
      <c r="D157" s="7">
        <v>4</v>
      </c>
      <c r="E157" s="4" t="s">
        <v>12</v>
      </c>
      <c r="F157" s="7">
        <v>8</v>
      </c>
      <c r="G157" s="7">
        <v>2</v>
      </c>
      <c r="H157" s="7"/>
      <c r="I157" s="7"/>
      <c r="J157" s="68">
        <f t="shared" si="8"/>
        <v>93.333333333333329</v>
      </c>
    </row>
    <row r="158" spans="1:10" ht="15.75" thickBot="1" x14ac:dyDescent="0.3">
      <c r="A158" s="121"/>
      <c r="B158" s="4"/>
      <c r="C158" s="4"/>
      <c r="D158" s="7">
        <v>5</v>
      </c>
      <c r="E158" s="4" t="s">
        <v>13</v>
      </c>
      <c r="F158" s="7">
        <v>7</v>
      </c>
      <c r="G158" s="7">
        <v>2</v>
      </c>
      <c r="H158" s="7"/>
      <c r="I158" s="7">
        <v>1</v>
      </c>
      <c r="J158" s="68">
        <f t="shared" si="8"/>
        <v>83.333333333333329</v>
      </c>
    </row>
    <row r="159" spans="1:10" ht="15.75" thickBot="1" x14ac:dyDescent="0.3">
      <c r="A159" s="121"/>
      <c r="B159" s="4"/>
      <c r="C159" s="4"/>
      <c r="D159" s="7">
        <v>6</v>
      </c>
      <c r="E159" s="4" t="s">
        <v>95</v>
      </c>
      <c r="F159" s="7">
        <v>8</v>
      </c>
      <c r="G159" s="7">
        <v>1</v>
      </c>
      <c r="H159" s="7"/>
      <c r="I159" s="7">
        <v>1</v>
      </c>
      <c r="J159" s="68">
        <f t="shared" si="8"/>
        <v>86.666666666666671</v>
      </c>
    </row>
    <row r="160" spans="1:10" ht="15.75" thickBot="1" x14ac:dyDescent="0.3">
      <c r="A160" s="121"/>
      <c r="B160" s="4"/>
      <c r="C160" s="4"/>
      <c r="D160" s="7">
        <v>7</v>
      </c>
      <c r="E160" s="4" t="s">
        <v>21</v>
      </c>
      <c r="F160" s="7">
        <v>6</v>
      </c>
      <c r="G160" s="7">
        <v>3</v>
      </c>
      <c r="H160" s="7">
        <v>1</v>
      </c>
      <c r="I160" s="7"/>
      <c r="J160" s="68">
        <f t="shared" si="8"/>
        <v>83.333333333333329</v>
      </c>
    </row>
    <row r="161" spans="1:10" ht="15.75" thickBot="1" x14ac:dyDescent="0.3">
      <c r="A161" s="121"/>
      <c r="B161" s="4"/>
      <c r="C161" s="4"/>
      <c r="D161" s="7">
        <v>8</v>
      </c>
      <c r="E161" s="122" t="s">
        <v>96</v>
      </c>
      <c r="F161" s="7">
        <v>6</v>
      </c>
      <c r="G161" s="7">
        <v>2</v>
      </c>
      <c r="H161" s="7">
        <v>2</v>
      </c>
      <c r="I161" s="7"/>
      <c r="J161" s="68">
        <f t="shared" si="8"/>
        <v>80</v>
      </c>
    </row>
    <row r="162" spans="1:10" ht="15.75" thickBot="1" x14ac:dyDescent="0.3">
      <c r="A162" s="121"/>
      <c r="B162" s="4"/>
      <c r="C162" s="4"/>
      <c r="D162" s="7">
        <v>9</v>
      </c>
      <c r="E162" s="4" t="s">
        <v>15</v>
      </c>
      <c r="F162" s="7">
        <v>5</v>
      </c>
      <c r="G162" s="7">
        <v>2</v>
      </c>
      <c r="H162" s="7">
        <v>2</v>
      </c>
      <c r="I162" s="7">
        <v>1</v>
      </c>
      <c r="J162" s="68">
        <f t="shared" si="8"/>
        <v>70</v>
      </c>
    </row>
    <row r="163" spans="1:10" ht="23.25" thickBot="1" x14ac:dyDescent="0.3">
      <c r="A163" s="121"/>
      <c r="B163" s="4"/>
      <c r="C163" s="4"/>
      <c r="D163" s="7">
        <v>10</v>
      </c>
      <c r="E163" s="4" t="s">
        <v>99</v>
      </c>
      <c r="F163" s="7">
        <v>7</v>
      </c>
      <c r="G163" s="7">
        <v>2</v>
      </c>
      <c r="H163" s="7">
        <v>1</v>
      </c>
      <c r="I163" s="7"/>
      <c r="J163" s="68">
        <f t="shared" si="8"/>
        <v>86.666666666666671</v>
      </c>
    </row>
    <row r="164" spans="1:10" ht="15.75" thickBot="1" x14ac:dyDescent="0.3">
      <c r="A164" s="121"/>
      <c r="B164" s="4"/>
      <c r="C164" s="4"/>
      <c r="D164" s="7">
        <v>11</v>
      </c>
      <c r="E164" s="4" t="s">
        <v>97</v>
      </c>
      <c r="F164" s="7">
        <v>8</v>
      </c>
      <c r="G164" s="7">
        <v>2</v>
      </c>
      <c r="H164" s="7"/>
      <c r="I164" s="7"/>
      <c r="J164" s="68">
        <f t="shared" si="8"/>
        <v>93.333333333333329</v>
      </c>
    </row>
    <row r="165" spans="1:10" ht="15.75" thickBot="1" x14ac:dyDescent="0.3">
      <c r="A165" s="121"/>
      <c r="B165" s="4"/>
      <c r="C165" s="4"/>
      <c r="D165" s="7">
        <v>12</v>
      </c>
      <c r="E165" s="4" t="s">
        <v>98</v>
      </c>
      <c r="F165" s="7">
        <v>7</v>
      </c>
      <c r="G165" s="7">
        <v>3</v>
      </c>
      <c r="H165" s="7"/>
      <c r="I165" s="7"/>
      <c r="J165" s="68">
        <f t="shared" si="8"/>
        <v>90</v>
      </c>
    </row>
    <row r="166" spans="1:10" ht="15.75" thickBot="1" x14ac:dyDescent="0.3">
      <c r="A166" s="121"/>
      <c r="B166" s="4"/>
      <c r="C166" s="4"/>
      <c r="D166" s="7">
        <v>13</v>
      </c>
      <c r="E166" s="4" t="s">
        <v>17</v>
      </c>
      <c r="F166" s="233">
        <v>8</v>
      </c>
      <c r="G166" s="7">
        <v>2</v>
      </c>
      <c r="H166" s="7"/>
      <c r="I166" s="7"/>
      <c r="J166" s="68">
        <f t="shared" si="8"/>
        <v>93.333333333333329</v>
      </c>
    </row>
    <row r="167" spans="1:10" ht="15.75" thickBot="1" x14ac:dyDescent="0.3">
      <c r="A167" s="121"/>
      <c r="B167" s="4"/>
      <c r="C167" s="4"/>
      <c r="D167" s="7">
        <v>14</v>
      </c>
      <c r="E167" s="124" t="s">
        <v>18</v>
      </c>
      <c r="F167" s="24">
        <v>6</v>
      </c>
      <c r="G167" s="7">
        <v>2</v>
      </c>
      <c r="H167" s="7">
        <v>1</v>
      </c>
      <c r="I167" s="7">
        <v>1</v>
      </c>
      <c r="J167" s="68">
        <f t="shared" si="8"/>
        <v>76.666666666666671</v>
      </c>
    </row>
    <row r="168" spans="1:10" ht="15.75" thickBot="1" x14ac:dyDescent="0.3">
      <c r="A168" s="121"/>
      <c r="B168" s="4"/>
      <c r="C168" s="4"/>
      <c r="D168" s="7">
        <v>15</v>
      </c>
      <c r="E168" s="4" t="s">
        <v>19</v>
      </c>
      <c r="F168" s="7">
        <v>7</v>
      </c>
      <c r="G168" s="7">
        <v>2</v>
      </c>
      <c r="H168" s="7"/>
      <c r="I168" s="7">
        <v>1</v>
      </c>
      <c r="J168" s="68">
        <f t="shared" si="8"/>
        <v>83.333333333333329</v>
      </c>
    </row>
    <row r="169" spans="1:10" ht="15.75" thickBot="1" x14ac:dyDescent="0.3">
      <c r="A169" s="121"/>
      <c r="B169" s="4"/>
      <c r="C169" s="4"/>
      <c r="D169" s="7"/>
      <c r="E169" s="4" t="s">
        <v>6</v>
      </c>
      <c r="F169" s="79">
        <f>SUM(F154:F168)/15</f>
        <v>7.1333333333333337</v>
      </c>
      <c r="G169" s="79">
        <f>SUM(G154:G168)/15</f>
        <v>2</v>
      </c>
      <c r="H169" s="79">
        <f>SUM(H154:H168)/15</f>
        <v>0.53333333333333333</v>
      </c>
      <c r="I169" s="79">
        <f>SUM(I154:I168)/15</f>
        <v>0.33333333333333331</v>
      </c>
      <c r="J169" s="80">
        <f>SUM(J154:J168)/15</f>
        <v>86.444444444444429</v>
      </c>
    </row>
    <row r="170" spans="1:10" s="126" customFormat="1" ht="24" customHeight="1" x14ac:dyDescent="0.2">
      <c r="A170" s="256" t="s">
        <v>215</v>
      </c>
      <c r="B170" s="259">
        <v>30</v>
      </c>
      <c r="C170" s="259">
        <v>11</v>
      </c>
      <c r="D170" s="240">
        <v>33</v>
      </c>
      <c r="E170" s="261"/>
      <c r="F170" s="259">
        <v>3</v>
      </c>
      <c r="G170" s="259">
        <v>2</v>
      </c>
      <c r="H170" s="252">
        <v>1</v>
      </c>
      <c r="I170" s="252">
        <v>0</v>
      </c>
      <c r="J170" s="263" t="s">
        <v>62</v>
      </c>
    </row>
    <row r="171" spans="1:10" s="126" customFormat="1" ht="12.75" thickBot="1" x14ac:dyDescent="0.25">
      <c r="A171" s="242" t="s">
        <v>275</v>
      </c>
      <c r="B171" s="260"/>
      <c r="C171" s="260"/>
      <c r="D171" s="241"/>
      <c r="E171" s="262"/>
      <c r="F171" s="260"/>
      <c r="G171" s="260"/>
      <c r="H171" s="246"/>
      <c r="I171" s="246"/>
      <c r="J171" s="264"/>
    </row>
    <row r="172" spans="1:10" ht="15.75" thickBot="1" x14ac:dyDescent="0.3">
      <c r="A172" s="121"/>
      <c r="B172" s="4"/>
      <c r="C172" s="4"/>
      <c r="D172" s="7">
        <v>1</v>
      </c>
      <c r="E172" s="4" t="s">
        <v>9</v>
      </c>
      <c r="F172" s="7">
        <v>9</v>
      </c>
      <c r="G172" s="7">
        <v>1</v>
      </c>
      <c r="H172" s="7"/>
      <c r="I172" s="7">
        <v>1</v>
      </c>
      <c r="J172" s="68">
        <f t="shared" ref="J172:J186" si="9">SUM((F172*3+G172*2+H172*1+I172*0)*100/33)</f>
        <v>87.878787878787875</v>
      </c>
    </row>
    <row r="173" spans="1:10" ht="23.25" thickBot="1" x14ac:dyDescent="0.3">
      <c r="A173" s="121"/>
      <c r="B173" s="4"/>
      <c r="C173" s="4"/>
      <c r="D173" s="7">
        <v>2</v>
      </c>
      <c r="E173" s="4" t="s">
        <v>10</v>
      </c>
      <c r="F173" s="7">
        <v>9</v>
      </c>
      <c r="G173" s="7">
        <v>1</v>
      </c>
      <c r="H173" s="7">
        <v>1</v>
      </c>
      <c r="I173" s="7"/>
      <c r="J173" s="68">
        <f t="shared" si="9"/>
        <v>90.909090909090907</v>
      </c>
    </row>
    <row r="174" spans="1:10" ht="15.75" thickBot="1" x14ac:dyDescent="0.3">
      <c r="A174" s="121"/>
      <c r="B174" s="4"/>
      <c r="C174" s="4"/>
      <c r="D174" s="7">
        <v>3</v>
      </c>
      <c r="E174" s="4" t="s">
        <v>11</v>
      </c>
      <c r="F174" s="7">
        <v>7</v>
      </c>
      <c r="G174" s="7">
        <v>2</v>
      </c>
      <c r="H174" s="7">
        <v>1</v>
      </c>
      <c r="I174" s="7">
        <v>1</v>
      </c>
      <c r="J174" s="68">
        <f t="shared" si="9"/>
        <v>78.787878787878782</v>
      </c>
    </row>
    <row r="175" spans="1:10" ht="15.75" thickBot="1" x14ac:dyDescent="0.3">
      <c r="A175" s="121"/>
      <c r="B175" s="4"/>
      <c r="C175" s="4"/>
      <c r="D175" s="7">
        <v>4</v>
      </c>
      <c r="E175" s="4" t="s">
        <v>12</v>
      </c>
      <c r="F175" s="7">
        <v>7</v>
      </c>
      <c r="G175" s="7">
        <v>2</v>
      </c>
      <c r="H175" s="7">
        <v>2</v>
      </c>
      <c r="I175" s="7"/>
      <c r="J175" s="68">
        <f t="shared" si="9"/>
        <v>81.818181818181813</v>
      </c>
    </row>
    <row r="176" spans="1:10" ht="15.75" thickBot="1" x14ac:dyDescent="0.3">
      <c r="A176" s="121"/>
      <c r="B176" s="4"/>
      <c r="C176" s="4"/>
      <c r="D176" s="7">
        <v>5</v>
      </c>
      <c r="E176" s="4" t="s">
        <v>13</v>
      </c>
      <c r="F176" s="7">
        <v>7</v>
      </c>
      <c r="G176" s="7">
        <v>2</v>
      </c>
      <c r="H176" s="7"/>
      <c r="I176" s="7">
        <v>2</v>
      </c>
      <c r="J176" s="68">
        <f t="shared" si="9"/>
        <v>75.757575757575751</v>
      </c>
    </row>
    <row r="177" spans="1:10" ht="15.75" thickBot="1" x14ac:dyDescent="0.3">
      <c r="A177" s="121"/>
      <c r="B177" s="4"/>
      <c r="C177" s="4"/>
      <c r="D177" s="7">
        <v>6</v>
      </c>
      <c r="E177" s="4" t="s">
        <v>95</v>
      </c>
      <c r="F177" s="7">
        <v>8</v>
      </c>
      <c r="G177" s="7">
        <v>1</v>
      </c>
      <c r="H177" s="7">
        <v>1</v>
      </c>
      <c r="I177" s="7">
        <v>1</v>
      </c>
      <c r="J177" s="68">
        <f t="shared" si="9"/>
        <v>81.818181818181813</v>
      </c>
    </row>
    <row r="178" spans="1:10" ht="15.75" thickBot="1" x14ac:dyDescent="0.3">
      <c r="A178" s="121"/>
      <c r="B178" s="4"/>
      <c r="C178" s="4"/>
      <c r="D178" s="7">
        <v>7</v>
      </c>
      <c r="E178" s="4" t="s">
        <v>21</v>
      </c>
      <c r="F178" s="7">
        <v>8</v>
      </c>
      <c r="G178" s="7">
        <v>2</v>
      </c>
      <c r="H178" s="7"/>
      <c r="I178" s="7">
        <v>1</v>
      </c>
      <c r="J178" s="68">
        <f t="shared" si="9"/>
        <v>84.848484848484844</v>
      </c>
    </row>
    <row r="179" spans="1:10" ht="15.75" thickBot="1" x14ac:dyDescent="0.3">
      <c r="A179" s="121"/>
      <c r="B179" s="4"/>
      <c r="C179" s="4"/>
      <c r="D179" s="7">
        <v>8</v>
      </c>
      <c r="E179" s="122" t="s">
        <v>96</v>
      </c>
      <c r="F179" s="7">
        <v>8</v>
      </c>
      <c r="G179" s="7">
        <v>2</v>
      </c>
      <c r="H179" s="7"/>
      <c r="I179" s="7">
        <v>1</v>
      </c>
      <c r="J179" s="68">
        <f t="shared" si="9"/>
        <v>84.848484848484844</v>
      </c>
    </row>
    <row r="180" spans="1:10" ht="15.75" thickBot="1" x14ac:dyDescent="0.3">
      <c r="A180" s="121"/>
      <c r="B180" s="4"/>
      <c r="C180" s="4"/>
      <c r="D180" s="7">
        <v>9</v>
      </c>
      <c r="E180" s="4" t="s">
        <v>15</v>
      </c>
      <c r="F180" s="7">
        <v>7</v>
      </c>
      <c r="G180" s="7">
        <v>2</v>
      </c>
      <c r="H180" s="7">
        <v>2</v>
      </c>
      <c r="I180" s="7"/>
      <c r="J180" s="68">
        <f t="shared" si="9"/>
        <v>81.818181818181813</v>
      </c>
    </row>
    <row r="181" spans="1:10" ht="23.25" thickBot="1" x14ac:dyDescent="0.3">
      <c r="A181" s="121"/>
      <c r="B181" s="4"/>
      <c r="C181" s="4"/>
      <c r="D181" s="7">
        <v>10</v>
      </c>
      <c r="E181" s="4" t="s">
        <v>99</v>
      </c>
      <c r="F181" s="7">
        <v>9</v>
      </c>
      <c r="G181" s="7"/>
      <c r="H181" s="7">
        <v>2</v>
      </c>
      <c r="I181" s="7"/>
      <c r="J181" s="68">
        <f t="shared" si="9"/>
        <v>87.878787878787875</v>
      </c>
    </row>
    <row r="182" spans="1:10" ht="15.75" thickBot="1" x14ac:dyDescent="0.3">
      <c r="A182" s="121"/>
      <c r="B182" s="4"/>
      <c r="C182" s="4"/>
      <c r="D182" s="7">
        <v>11</v>
      </c>
      <c r="E182" s="4" t="s">
        <v>97</v>
      </c>
      <c r="F182" s="7">
        <v>9</v>
      </c>
      <c r="G182" s="7">
        <v>2</v>
      </c>
      <c r="H182" s="7"/>
      <c r="I182" s="7"/>
      <c r="J182" s="68">
        <f t="shared" si="9"/>
        <v>93.939393939393938</v>
      </c>
    </row>
    <row r="183" spans="1:10" ht="15.75" thickBot="1" x14ac:dyDescent="0.3">
      <c r="A183" s="121"/>
      <c r="B183" s="4"/>
      <c r="C183" s="4"/>
      <c r="D183" s="7">
        <v>12</v>
      </c>
      <c r="E183" s="4" t="s">
        <v>98</v>
      </c>
      <c r="F183" s="7">
        <v>9</v>
      </c>
      <c r="G183" s="7">
        <v>2</v>
      </c>
      <c r="H183" s="7"/>
      <c r="I183" s="7"/>
      <c r="J183" s="68">
        <f t="shared" si="9"/>
        <v>93.939393939393938</v>
      </c>
    </row>
    <row r="184" spans="1:10" ht="15.75" thickBot="1" x14ac:dyDescent="0.3">
      <c r="A184" s="121"/>
      <c r="B184" s="4"/>
      <c r="C184" s="4"/>
      <c r="D184" s="7">
        <v>13</v>
      </c>
      <c r="E184" s="4" t="s">
        <v>17</v>
      </c>
      <c r="F184" s="233">
        <v>8</v>
      </c>
      <c r="G184" s="7">
        <v>3</v>
      </c>
      <c r="H184" s="7"/>
      <c r="I184" s="7"/>
      <c r="J184" s="68">
        <f t="shared" si="9"/>
        <v>90.909090909090907</v>
      </c>
    </row>
    <row r="185" spans="1:10" ht="15.75" thickBot="1" x14ac:dyDescent="0.3">
      <c r="A185" s="121"/>
      <c r="B185" s="4"/>
      <c r="C185" s="4"/>
      <c r="D185" s="7">
        <v>14</v>
      </c>
      <c r="E185" s="124" t="s">
        <v>18</v>
      </c>
      <c r="F185" s="24">
        <v>8</v>
      </c>
      <c r="G185" s="7">
        <v>3</v>
      </c>
      <c r="H185" s="7"/>
      <c r="I185" s="7"/>
      <c r="J185" s="68">
        <f t="shared" si="9"/>
        <v>90.909090909090907</v>
      </c>
    </row>
    <row r="186" spans="1:10" ht="15.75" thickBot="1" x14ac:dyDescent="0.3">
      <c r="A186" s="121"/>
      <c r="B186" s="4"/>
      <c r="C186" s="4"/>
      <c r="D186" s="7">
        <v>15</v>
      </c>
      <c r="E186" s="4" t="s">
        <v>19</v>
      </c>
      <c r="F186" s="7">
        <v>9</v>
      </c>
      <c r="G186" s="7">
        <v>1</v>
      </c>
      <c r="H186" s="7">
        <v>1</v>
      </c>
      <c r="I186" s="7"/>
      <c r="J186" s="68">
        <f t="shared" si="9"/>
        <v>90.909090909090907</v>
      </c>
    </row>
    <row r="187" spans="1:10" ht="15.75" thickBot="1" x14ac:dyDescent="0.3">
      <c r="A187" s="121"/>
      <c r="B187" s="4"/>
      <c r="C187" s="4"/>
      <c r="D187" s="7"/>
      <c r="E187" s="4" t="s">
        <v>6</v>
      </c>
      <c r="F187" s="79">
        <f>SUM(F172:F186)/15</f>
        <v>8.1333333333333329</v>
      </c>
      <c r="G187" s="79">
        <f>SUM(G172:G186)/15</f>
        <v>1.7333333333333334</v>
      </c>
      <c r="H187" s="79">
        <f>SUM(H172:H186)/15</f>
        <v>0.66666666666666663</v>
      </c>
      <c r="I187" s="79">
        <f>SUM(I172:I186)/15</f>
        <v>0.46666666666666667</v>
      </c>
      <c r="J187" s="80">
        <f>SUM(J172:J186)/15</f>
        <v>86.464646464646478</v>
      </c>
    </row>
    <row r="188" spans="1:10" s="126" customFormat="1" ht="24" x14ac:dyDescent="0.2">
      <c r="A188" s="250" t="s">
        <v>138</v>
      </c>
      <c r="B188" s="259">
        <v>30</v>
      </c>
      <c r="C188" s="259">
        <v>10</v>
      </c>
      <c r="D188" s="240">
        <v>30</v>
      </c>
      <c r="E188" s="261"/>
      <c r="F188" s="259">
        <v>3</v>
      </c>
      <c r="G188" s="259">
        <v>2</v>
      </c>
      <c r="H188" s="252">
        <v>1</v>
      </c>
      <c r="I188" s="252">
        <v>0</v>
      </c>
      <c r="J188" s="263" t="s">
        <v>62</v>
      </c>
    </row>
    <row r="189" spans="1:10" s="126" customFormat="1" ht="12.75" thickBot="1" x14ac:dyDescent="0.25">
      <c r="A189" s="242" t="s">
        <v>104</v>
      </c>
      <c r="B189" s="260"/>
      <c r="C189" s="260"/>
      <c r="D189" s="241"/>
      <c r="E189" s="262"/>
      <c r="F189" s="260"/>
      <c r="G189" s="260"/>
      <c r="H189" s="246"/>
      <c r="I189" s="246"/>
      <c r="J189" s="264"/>
    </row>
    <row r="190" spans="1:10" ht="15.75" thickBot="1" x14ac:dyDescent="0.3">
      <c r="A190" s="121"/>
      <c r="B190" s="4"/>
      <c r="C190" s="4"/>
      <c r="D190" s="7">
        <v>1</v>
      </c>
      <c r="E190" s="4" t="s">
        <v>9</v>
      </c>
      <c r="F190" s="7">
        <v>8</v>
      </c>
      <c r="G190" s="7">
        <v>1</v>
      </c>
      <c r="H190" s="7">
        <v>1</v>
      </c>
      <c r="I190" s="7"/>
      <c r="J190" s="68">
        <f t="shared" ref="J190:J204" si="10">SUM((F190*3+G190*2+H190*1+I190*0)*100/30)</f>
        <v>90</v>
      </c>
    </row>
    <row r="191" spans="1:10" ht="23.25" thickBot="1" x14ac:dyDescent="0.3">
      <c r="A191" s="121"/>
      <c r="B191" s="4"/>
      <c r="C191" s="4"/>
      <c r="D191" s="7">
        <v>2</v>
      </c>
      <c r="E191" s="4" t="s">
        <v>10</v>
      </c>
      <c r="F191" s="7">
        <v>8</v>
      </c>
      <c r="G191" s="7">
        <v>1</v>
      </c>
      <c r="H191" s="7">
        <v>1</v>
      </c>
      <c r="I191" s="7"/>
      <c r="J191" s="68">
        <f t="shared" si="10"/>
        <v>90</v>
      </c>
    </row>
    <row r="192" spans="1:10" ht="15.75" thickBot="1" x14ac:dyDescent="0.3">
      <c r="A192" s="121"/>
      <c r="B192" s="4"/>
      <c r="C192" s="4"/>
      <c r="D192" s="7">
        <v>3</v>
      </c>
      <c r="E192" s="4" t="s">
        <v>11</v>
      </c>
      <c r="F192" s="7">
        <v>8</v>
      </c>
      <c r="G192" s="7">
        <v>2</v>
      </c>
      <c r="H192" s="7"/>
      <c r="I192" s="7"/>
      <c r="J192" s="68">
        <f t="shared" si="10"/>
        <v>93.333333333333329</v>
      </c>
    </row>
    <row r="193" spans="1:10" ht="15.75" thickBot="1" x14ac:dyDescent="0.3">
      <c r="A193" s="121"/>
      <c r="B193" s="4"/>
      <c r="C193" s="4"/>
      <c r="D193" s="7">
        <v>4</v>
      </c>
      <c r="E193" s="4" t="s">
        <v>12</v>
      </c>
      <c r="F193" s="7">
        <v>8</v>
      </c>
      <c r="G193" s="7">
        <v>2</v>
      </c>
      <c r="H193" s="7"/>
      <c r="I193" s="7"/>
      <c r="J193" s="68">
        <f t="shared" si="10"/>
        <v>93.333333333333329</v>
      </c>
    </row>
    <row r="194" spans="1:10" ht="15.75" thickBot="1" x14ac:dyDescent="0.3">
      <c r="A194" s="121"/>
      <c r="B194" s="4"/>
      <c r="C194" s="4"/>
      <c r="D194" s="7">
        <v>5</v>
      </c>
      <c r="E194" s="4" t="s">
        <v>13</v>
      </c>
      <c r="F194" s="7">
        <v>6</v>
      </c>
      <c r="G194" s="7">
        <v>2</v>
      </c>
      <c r="H194" s="7">
        <v>1</v>
      </c>
      <c r="I194" s="7">
        <v>1</v>
      </c>
      <c r="J194" s="68">
        <f t="shared" si="10"/>
        <v>76.666666666666671</v>
      </c>
    </row>
    <row r="195" spans="1:10" ht="15.75" thickBot="1" x14ac:dyDescent="0.3">
      <c r="A195" s="121"/>
      <c r="B195" s="4"/>
      <c r="C195" s="4"/>
      <c r="D195" s="7">
        <v>6</v>
      </c>
      <c r="E195" s="4" t="s">
        <v>95</v>
      </c>
      <c r="F195" s="7">
        <v>8</v>
      </c>
      <c r="G195" s="7">
        <v>1</v>
      </c>
      <c r="H195" s="7"/>
      <c r="I195" s="7">
        <v>1</v>
      </c>
      <c r="J195" s="68">
        <f t="shared" si="10"/>
        <v>86.666666666666671</v>
      </c>
    </row>
    <row r="196" spans="1:10" ht="15.75" thickBot="1" x14ac:dyDescent="0.3">
      <c r="A196" s="121"/>
      <c r="B196" s="4"/>
      <c r="C196" s="4"/>
      <c r="D196" s="7">
        <v>7</v>
      </c>
      <c r="E196" s="4" t="s">
        <v>21</v>
      </c>
      <c r="F196" s="7">
        <v>6</v>
      </c>
      <c r="G196" s="7">
        <v>3</v>
      </c>
      <c r="H196" s="7">
        <v>1</v>
      </c>
      <c r="I196" s="7"/>
      <c r="J196" s="68">
        <f t="shared" si="10"/>
        <v>83.333333333333329</v>
      </c>
    </row>
    <row r="197" spans="1:10" ht="15.75" thickBot="1" x14ac:dyDescent="0.3">
      <c r="A197" s="121"/>
      <c r="B197" s="4"/>
      <c r="C197" s="4"/>
      <c r="D197" s="7">
        <v>8</v>
      </c>
      <c r="E197" s="122" t="s">
        <v>96</v>
      </c>
      <c r="F197" s="7">
        <v>6</v>
      </c>
      <c r="G197" s="7">
        <v>2</v>
      </c>
      <c r="H197" s="7">
        <v>2</v>
      </c>
      <c r="I197" s="7"/>
      <c r="J197" s="68">
        <f t="shared" si="10"/>
        <v>80</v>
      </c>
    </row>
    <row r="198" spans="1:10" ht="15.75" thickBot="1" x14ac:dyDescent="0.3">
      <c r="A198" s="121"/>
      <c r="B198" s="4"/>
      <c r="C198" s="4"/>
      <c r="D198" s="7">
        <v>9</v>
      </c>
      <c r="E198" s="4" t="s">
        <v>15</v>
      </c>
      <c r="F198" s="7">
        <v>5</v>
      </c>
      <c r="G198" s="7">
        <v>2</v>
      </c>
      <c r="H198" s="7">
        <v>2</v>
      </c>
      <c r="I198" s="7">
        <v>1</v>
      </c>
      <c r="J198" s="68">
        <f t="shared" si="10"/>
        <v>70</v>
      </c>
    </row>
    <row r="199" spans="1:10" ht="23.25" thickBot="1" x14ac:dyDescent="0.3">
      <c r="A199" s="121"/>
      <c r="B199" s="4"/>
      <c r="C199" s="4"/>
      <c r="D199" s="7">
        <v>10</v>
      </c>
      <c r="E199" s="4" t="s">
        <v>99</v>
      </c>
      <c r="F199" s="7">
        <v>7</v>
      </c>
      <c r="G199" s="7">
        <v>2</v>
      </c>
      <c r="H199" s="7">
        <v>1</v>
      </c>
      <c r="I199" s="7"/>
      <c r="J199" s="68">
        <f t="shared" si="10"/>
        <v>86.666666666666671</v>
      </c>
    </row>
    <row r="200" spans="1:10" ht="15.75" thickBot="1" x14ac:dyDescent="0.3">
      <c r="A200" s="121"/>
      <c r="B200" s="4"/>
      <c r="C200" s="4"/>
      <c r="D200" s="7">
        <v>11</v>
      </c>
      <c r="E200" s="4" t="s">
        <v>97</v>
      </c>
      <c r="F200" s="7">
        <v>8</v>
      </c>
      <c r="G200" s="7">
        <v>2</v>
      </c>
      <c r="H200" s="7"/>
      <c r="I200" s="7"/>
      <c r="J200" s="68">
        <f t="shared" si="10"/>
        <v>93.333333333333329</v>
      </c>
    </row>
    <row r="201" spans="1:10" ht="15.75" thickBot="1" x14ac:dyDescent="0.3">
      <c r="A201" s="121"/>
      <c r="B201" s="4"/>
      <c r="C201" s="4"/>
      <c r="D201" s="7">
        <v>12</v>
      </c>
      <c r="E201" s="4" t="s">
        <v>98</v>
      </c>
      <c r="F201" s="7">
        <v>7</v>
      </c>
      <c r="G201" s="7">
        <v>3</v>
      </c>
      <c r="H201" s="7"/>
      <c r="I201" s="7"/>
      <c r="J201" s="68">
        <f t="shared" si="10"/>
        <v>90</v>
      </c>
    </row>
    <row r="202" spans="1:10" ht="15.75" thickBot="1" x14ac:dyDescent="0.3">
      <c r="A202" s="121"/>
      <c r="B202" s="4"/>
      <c r="C202" s="4"/>
      <c r="D202" s="7">
        <v>13</v>
      </c>
      <c r="E202" s="4" t="s">
        <v>17</v>
      </c>
      <c r="F202" s="233">
        <v>7</v>
      </c>
      <c r="G202" s="7">
        <v>2</v>
      </c>
      <c r="H202" s="7">
        <v>1</v>
      </c>
      <c r="I202" s="7"/>
      <c r="J202" s="68">
        <f t="shared" si="10"/>
        <v>86.666666666666671</v>
      </c>
    </row>
    <row r="203" spans="1:10" ht="15.75" thickBot="1" x14ac:dyDescent="0.3">
      <c r="A203" s="121"/>
      <c r="B203" s="4"/>
      <c r="C203" s="4"/>
      <c r="D203" s="7">
        <v>14</v>
      </c>
      <c r="E203" s="124" t="s">
        <v>18</v>
      </c>
      <c r="F203" s="24">
        <v>6</v>
      </c>
      <c r="G203" s="7">
        <v>2</v>
      </c>
      <c r="H203" s="7">
        <v>1</v>
      </c>
      <c r="I203" s="7">
        <v>1</v>
      </c>
      <c r="J203" s="68">
        <f t="shared" si="10"/>
        <v>76.666666666666671</v>
      </c>
    </row>
    <row r="204" spans="1:10" ht="15.75" thickBot="1" x14ac:dyDescent="0.3">
      <c r="A204" s="121"/>
      <c r="B204" s="4"/>
      <c r="C204" s="4"/>
      <c r="D204" s="7">
        <v>15</v>
      </c>
      <c r="E204" s="4" t="s">
        <v>19</v>
      </c>
      <c r="F204" s="7">
        <v>7</v>
      </c>
      <c r="G204" s="7">
        <v>1</v>
      </c>
      <c r="H204" s="7">
        <v>1</v>
      </c>
      <c r="I204" s="7">
        <v>1</v>
      </c>
      <c r="J204" s="68">
        <f t="shared" si="10"/>
        <v>80</v>
      </c>
    </row>
    <row r="205" spans="1:10" ht="15.75" thickBot="1" x14ac:dyDescent="0.3">
      <c r="A205" s="121"/>
      <c r="B205" s="4"/>
      <c r="C205" s="4"/>
      <c r="D205" s="7"/>
      <c r="E205" s="4" t="s">
        <v>6</v>
      </c>
      <c r="F205" s="79">
        <f>SUM(F190:F204)/15</f>
        <v>7</v>
      </c>
      <c r="G205" s="79">
        <f>SUM(G190:G204)/15</f>
        <v>1.8666666666666667</v>
      </c>
      <c r="H205" s="79">
        <f>SUM(H190:H204)/15</f>
        <v>0.8</v>
      </c>
      <c r="I205" s="79">
        <f>SUM(I190:I204)/15</f>
        <v>0.33333333333333331</v>
      </c>
      <c r="J205" s="80">
        <f>SUM(J190:J204)/15</f>
        <v>85.111111111111128</v>
      </c>
    </row>
    <row r="206" spans="1:10" s="126" customFormat="1" ht="24" customHeight="1" x14ac:dyDescent="0.2">
      <c r="A206" s="250" t="s">
        <v>216</v>
      </c>
      <c r="B206" s="259">
        <v>30</v>
      </c>
      <c r="C206" s="259">
        <v>10</v>
      </c>
      <c r="D206" s="240">
        <v>30</v>
      </c>
      <c r="E206" s="261"/>
      <c r="F206" s="259">
        <v>3</v>
      </c>
      <c r="G206" s="259">
        <v>2</v>
      </c>
      <c r="H206" s="252">
        <v>1</v>
      </c>
      <c r="I206" s="252">
        <v>0</v>
      </c>
      <c r="J206" s="263" t="s">
        <v>62</v>
      </c>
    </row>
    <row r="207" spans="1:10" s="126" customFormat="1" ht="12.75" thickBot="1" x14ac:dyDescent="0.25">
      <c r="A207" s="242" t="s">
        <v>203</v>
      </c>
      <c r="B207" s="260"/>
      <c r="C207" s="260"/>
      <c r="D207" s="241"/>
      <c r="E207" s="262"/>
      <c r="F207" s="260"/>
      <c r="G207" s="260"/>
      <c r="H207" s="246"/>
      <c r="I207" s="246"/>
      <c r="J207" s="264"/>
    </row>
    <row r="208" spans="1:10" ht="15.75" thickBot="1" x14ac:dyDescent="0.3">
      <c r="A208" s="121"/>
      <c r="B208" s="4"/>
      <c r="C208" s="4"/>
      <c r="D208" s="7">
        <v>1</v>
      </c>
      <c r="E208" s="4" t="s">
        <v>9</v>
      </c>
      <c r="F208" s="7">
        <v>7</v>
      </c>
      <c r="G208" s="7">
        <v>1</v>
      </c>
      <c r="H208" s="7">
        <v>1</v>
      </c>
      <c r="I208" s="7">
        <v>1</v>
      </c>
      <c r="J208" s="68">
        <f t="shared" ref="J208:J222" si="11">SUM((F208*3+G208*2+H208*1+I208*0)*100/30)</f>
        <v>80</v>
      </c>
    </row>
    <row r="209" spans="1:10" ht="23.25" thickBot="1" x14ac:dyDescent="0.3">
      <c r="A209" s="121"/>
      <c r="B209" s="4"/>
      <c r="C209" s="4"/>
      <c r="D209" s="7">
        <v>2</v>
      </c>
      <c r="E209" s="4" t="s">
        <v>10</v>
      </c>
      <c r="F209" s="7">
        <v>6</v>
      </c>
      <c r="G209" s="7">
        <v>2</v>
      </c>
      <c r="H209" s="7">
        <v>1</v>
      </c>
      <c r="I209" s="7">
        <v>1</v>
      </c>
      <c r="J209" s="68">
        <f t="shared" si="11"/>
        <v>76.666666666666671</v>
      </c>
    </row>
    <row r="210" spans="1:10" ht="15.75" thickBot="1" x14ac:dyDescent="0.3">
      <c r="A210" s="121"/>
      <c r="B210" s="4"/>
      <c r="C210" s="4"/>
      <c r="D210" s="7">
        <v>3</v>
      </c>
      <c r="E210" s="4" t="s">
        <v>11</v>
      </c>
      <c r="F210" s="7">
        <v>6</v>
      </c>
      <c r="G210" s="7">
        <v>2</v>
      </c>
      <c r="H210" s="7">
        <v>1</v>
      </c>
      <c r="I210" s="7">
        <v>1</v>
      </c>
      <c r="J210" s="68">
        <f t="shared" si="11"/>
        <v>76.666666666666671</v>
      </c>
    </row>
    <row r="211" spans="1:10" ht="15.75" thickBot="1" x14ac:dyDescent="0.3">
      <c r="A211" s="121"/>
      <c r="B211" s="4"/>
      <c r="C211" s="4"/>
      <c r="D211" s="7">
        <v>4</v>
      </c>
      <c r="E211" s="4" t="s">
        <v>12</v>
      </c>
      <c r="F211" s="7">
        <v>7</v>
      </c>
      <c r="G211" s="7">
        <v>2</v>
      </c>
      <c r="H211" s="7">
        <v>1</v>
      </c>
      <c r="I211" s="7"/>
      <c r="J211" s="68">
        <f t="shared" si="11"/>
        <v>86.666666666666671</v>
      </c>
    </row>
    <row r="212" spans="1:10" ht="15.75" thickBot="1" x14ac:dyDescent="0.3">
      <c r="A212" s="121"/>
      <c r="B212" s="4"/>
      <c r="C212" s="4"/>
      <c r="D212" s="7">
        <v>5</v>
      </c>
      <c r="E212" s="4" t="s">
        <v>13</v>
      </c>
      <c r="F212" s="7">
        <v>6</v>
      </c>
      <c r="G212" s="7">
        <v>2</v>
      </c>
      <c r="H212" s="7">
        <v>1</v>
      </c>
      <c r="I212" s="7">
        <v>1</v>
      </c>
      <c r="J212" s="68">
        <f t="shared" si="11"/>
        <v>76.666666666666671</v>
      </c>
    </row>
    <row r="213" spans="1:10" ht="15.75" thickBot="1" x14ac:dyDescent="0.3">
      <c r="A213" s="121"/>
      <c r="B213" s="4"/>
      <c r="C213" s="4"/>
      <c r="D213" s="7">
        <v>6</v>
      </c>
      <c r="E213" s="4" t="s">
        <v>95</v>
      </c>
      <c r="F213" s="7">
        <v>8</v>
      </c>
      <c r="G213" s="7">
        <v>1</v>
      </c>
      <c r="H213" s="7"/>
      <c r="I213" s="7">
        <v>1</v>
      </c>
      <c r="J213" s="68">
        <f t="shared" si="11"/>
        <v>86.666666666666671</v>
      </c>
    </row>
    <row r="214" spans="1:10" ht="15.75" thickBot="1" x14ac:dyDescent="0.3">
      <c r="A214" s="121"/>
      <c r="B214" s="4"/>
      <c r="C214" s="4"/>
      <c r="D214" s="7">
        <v>7</v>
      </c>
      <c r="E214" s="4" t="s">
        <v>21</v>
      </c>
      <c r="F214" s="7">
        <v>5</v>
      </c>
      <c r="G214" s="7">
        <v>3</v>
      </c>
      <c r="H214" s="7">
        <v>2</v>
      </c>
      <c r="I214" s="7"/>
      <c r="J214" s="68">
        <f t="shared" si="11"/>
        <v>76.666666666666671</v>
      </c>
    </row>
    <row r="215" spans="1:10" ht="15.75" thickBot="1" x14ac:dyDescent="0.3">
      <c r="A215" s="121"/>
      <c r="B215" s="4"/>
      <c r="C215" s="4"/>
      <c r="D215" s="7">
        <v>8</v>
      </c>
      <c r="E215" s="122" t="s">
        <v>96</v>
      </c>
      <c r="F215" s="7">
        <v>6</v>
      </c>
      <c r="G215" s="7">
        <v>2</v>
      </c>
      <c r="H215" s="7">
        <v>2</v>
      </c>
      <c r="I215" s="7"/>
      <c r="J215" s="68">
        <f t="shared" si="11"/>
        <v>80</v>
      </c>
    </row>
    <row r="216" spans="1:10" ht="15.75" thickBot="1" x14ac:dyDescent="0.3">
      <c r="A216" s="121"/>
      <c r="B216" s="4"/>
      <c r="C216" s="4"/>
      <c r="D216" s="7">
        <v>9</v>
      </c>
      <c r="E216" s="4" t="s">
        <v>15</v>
      </c>
      <c r="F216" s="7">
        <v>5</v>
      </c>
      <c r="G216" s="7">
        <v>2</v>
      </c>
      <c r="H216" s="7">
        <v>2</v>
      </c>
      <c r="I216" s="7">
        <v>1</v>
      </c>
      <c r="J216" s="68">
        <f t="shared" si="11"/>
        <v>70</v>
      </c>
    </row>
    <row r="217" spans="1:10" ht="23.25" thickBot="1" x14ac:dyDescent="0.3">
      <c r="A217" s="121"/>
      <c r="B217" s="4"/>
      <c r="C217" s="4"/>
      <c r="D217" s="7">
        <v>10</v>
      </c>
      <c r="E217" s="4" t="s">
        <v>99</v>
      </c>
      <c r="F217" s="7">
        <v>7</v>
      </c>
      <c r="G217" s="7">
        <v>2</v>
      </c>
      <c r="H217" s="7">
        <v>1</v>
      </c>
      <c r="I217" s="7"/>
      <c r="J217" s="68">
        <f t="shared" si="11"/>
        <v>86.666666666666671</v>
      </c>
    </row>
    <row r="218" spans="1:10" ht="15.75" thickBot="1" x14ac:dyDescent="0.3">
      <c r="A218" s="121"/>
      <c r="B218" s="4"/>
      <c r="C218" s="4"/>
      <c r="D218" s="7">
        <v>11</v>
      </c>
      <c r="E218" s="4" t="s">
        <v>97</v>
      </c>
      <c r="F218" s="7">
        <v>8</v>
      </c>
      <c r="G218" s="7">
        <v>2</v>
      </c>
      <c r="H218" s="7"/>
      <c r="I218" s="7"/>
      <c r="J218" s="68">
        <f t="shared" si="11"/>
        <v>93.333333333333329</v>
      </c>
    </row>
    <row r="219" spans="1:10" ht="15.75" thickBot="1" x14ac:dyDescent="0.3">
      <c r="A219" s="121"/>
      <c r="B219" s="4"/>
      <c r="C219" s="4"/>
      <c r="D219" s="7">
        <v>12</v>
      </c>
      <c r="E219" s="4" t="s">
        <v>98</v>
      </c>
      <c r="F219" s="7">
        <v>7</v>
      </c>
      <c r="G219" s="7">
        <v>3</v>
      </c>
      <c r="H219" s="7"/>
      <c r="I219" s="7"/>
      <c r="J219" s="68">
        <f t="shared" si="11"/>
        <v>90</v>
      </c>
    </row>
    <row r="220" spans="1:10" ht="15.75" thickBot="1" x14ac:dyDescent="0.3">
      <c r="A220" s="121"/>
      <c r="B220" s="4"/>
      <c r="C220" s="4"/>
      <c r="D220" s="7">
        <v>13</v>
      </c>
      <c r="E220" s="4" t="s">
        <v>17</v>
      </c>
      <c r="F220" s="233">
        <v>7</v>
      </c>
      <c r="G220" s="7">
        <v>2</v>
      </c>
      <c r="H220" s="7"/>
      <c r="I220" s="7">
        <v>1</v>
      </c>
      <c r="J220" s="68">
        <f t="shared" si="11"/>
        <v>83.333333333333329</v>
      </c>
    </row>
    <row r="221" spans="1:10" ht="15.75" thickBot="1" x14ac:dyDescent="0.3">
      <c r="A221" s="125"/>
      <c r="B221" s="4"/>
      <c r="C221" s="4"/>
      <c r="D221" s="7">
        <v>14</v>
      </c>
      <c r="E221" s="124" t="s">
        <v>18</v>
      </c>
      <c r="F221" s="24">
        <v>6</v>
      </c>
      <c r="G221" s="7">
        <v>2</v>
      </c>
      <c r="H221" s="7">
        <v>1</v>
      </c>
      <c r="I221" s="7">
        <v>1</v>
      </c>
      <c r="J221" s="68">
        <f t="shared" si="11"/>
        <v>76.666666666666671</v>
      </c>
    </row>
    <row r="222" spans="1:10" ht="15.75" thickBot="1" x14ac:dyDescent="0.3">
      <c r="A222" s="23"/>
      <c r="B222" s="21"/>
      <c r="C222" s="4"/>
      <c r="D222" s="7">
        <v>15</v>
      </c>
      <c r="E222" s="4" t="s">
        <v>19</v>
      </c>
      <c r="F222" s="7">
        <v>6</v>
      </c>
      <c r="G222" s="7">
        <v>2</v>
      </c>
      <c r="H222" s="7">
        <v>1</v>
      </c>
      <c r="I222" s="7">
        <v>1</v>
      </c>
      <c r="J222" s="68">
        <f t="shared" si="11"/>
        <v>76.666666666666671</v>
      </c>
    </row>
    <row r="223" spans="1:10" ht="15.75" thickBot="1" x14ac:dyDescent="0.3">
      <c r="A223" s="23"/>
      <c r="B223" s="23"/>
      <c r="C223" s="4"/>
      <c r="D223" s="7"/>
      <c r="E223" s="4" t="s">
        <v>6</v>
      </c>
      <c r="F223" s="79">
        <f>SUM(F208:F222)/15</f>
        <v>6.4666666666666668</v>
      </c>
      <c r="G223" s="79">
        <f>SUM(G208:G222)/15</f>
        <v>2</v>
      </c>
      <c r="H223" s="79">
        <f>SUM(H208:H222)/15</f>
        <v>0.93333333333333335</v>
      </c>
      <c r="I223" s="79">
        <f>SUM(I208:I222)/15</f>
        <v>0.6</v>
      </c>
      <c r="J223" s="80">
        <f>SUM(J208:J222)/15</f>
        <v>81.111111111111128</v>
      </c>
    </row>
    <row r="224" spans="1:10" ht="15.75" thickBot="1" x14ac:dyDescent="0.3">
      <c r="A224" s="270" t="s">
        <v>46</v>
      </c>
      <c r="B224" s="271"/>
      <c r="C224" s="271"/>
      <c r="D224" s="271"/>
      <c r="E224" s="271"/>
      <c r="F224" s="271"/>
      <c r="G224" s="271"/>
      <c r="H224" s="271"/>
      <c r="I224" s="271"/>
      <c r="J224" s="272"/>
    </row>
    <row r="225" spans="1:10" s="126" customFormat="1" ht="28.15" customHeight="1" x14ac:dyDescent="0.2">
      <c r="A225" s="250" t="s">
        <v>217</v>
      </c>
      <c r="B225" s="259">
        <v>35</v>
      </c>
      <c r="C225" s="259">
        <v>20</v>
      </c>
      <c r="D225" s="240">
        <v>60</v>
      </c>
      <c r="E225" s="261"/>
      <c r="F225" s="259">
        <v>3</v>
      </c>
      <c r="G225" s="259">
        <v>2</v>
      </c>
      <c r="H225" s="252">
        <v>1</v>
      </c>
      <c r="I225" s="252">
        <v>0</v>
      </c>
      <c r="J225" s="263" t="s">
        <v>62</v>
      </c>
    </row>
    <row r="226" spans="1:10" s="126" customFormat="1" ht="12.75" thickBot="1" x14ac:dyDescent="0.25">
      <c r="A226" s="242" t="s">
        <v>63</v>
      </c>
      <c r="B226" s="260"/>
      <c r="C226" s="260"/>
      <c r="D226" s="241"/>
      <c r="E226" s="262"/>
      <c r="F226" s="260"/>
      <c r="G226" s="260"/>
      <c r="H226" s="246"/>
      <c r="I226" s="246"/>
      <c r="J226" s="264"/>
    </row>
    <row r="227" spans="1:10" ht="15.75" thickBot="1" x14ac:dyDescent="0.3">
      <c r="A227" s="121"/>
      <c r="B227" s="4"/>
      <c r="C227" s="4"/>
      <c r="D227" s="7">
        <v>1</v>
      </c>
      <c r="E227" s="4" t="s">
        <v>9</v>
      </c>
      <c r="F227" s="7">
        <v>16</v>
      </c>
      <c r="G227" s="7">
        <v>3</v>
      </c>
      <c r="H227" s="7">
        <v>1</v>
      </c>
      <c r="I227" s="7"/>
      <c r="J227" s="68">
        <f t="shared" ref="J227:J241" si="12">SUM((F227*3+G227*2+H227*1+I227*0)*100/60)</f>
        <v>91.666666666666671</v>
      </c>
    </row>
    <row r="228" spans="1:10" ht="23.25" thickBot="1" x14ac:dyDescent="0.3">
      <c r="A228" s="121"/>
      <c r="B228" s="4"/>
      <c r="C228" s="4"/>
      <c r="D228" s="7">
        <v>2</v>
      </c>
      <c r="E228" s="4" t="s">
        <v>10</v>
      </c>
      <c r="F228" s="7">
        <v>14</v>
      </c>
      <c r="G228" s="7">
        <v>3</v>
      </c>
      <c r="H228" s="7">
        <v>3</v>
      </c>
      <c r="I228" s="7"/>
      <c r="J228" s="68">
        <f t="shared" si="12"/>
        <v>85</v>
      </c>
    </row>
    <row r="229" spans="1:10" ht="15.75" thickBot="1" x14ac:dyDescent="0.3">
      <c r="A229" s="121"/>
      <c r="B229" s="4"/>
      <c r="C229" s="4"/>
      <c r="D229" s="7">
        <v>3</v>
      </c>
      <c r="E229" s="4" t="s">
        <v>11</v>
      </c>
      <c r="F229" s="7">
        <v>15</v>
      </c>
      <c r="G229" s="7">
        <v>2</v>
      </c>
      <c r="H229" s="7">
        <v>3</v>
      </c>
      <c r="I229" s="7"/>
      <c r="J229" s="68">
        <f t="shared" si="12"/>
        <v>86.666666666666671</v>
      </c>
    </row>
    <row r="230" spans="1:10" ht="15.75" thickBot="1" x14ac:dyDescent="0.3">
      <c r="A230" s="121"/>
      <c r="B230" s="4"/>
      <c r="C230" s="4"/>
      <c r="D230" s="7">
        <v>4</v>
      </c>
      <c r="E230" s="4" t="s">
        <v>12</v>
      </c>
      <c r="F230" s="7">
        <v>15</v>
      </c>
      <c r="G230" s="7">
        <v>4</v>
      </c>
      <c r="H230" s="7">
        <v>1</v>
      </c>
      <c r="I230" s="7"/>
      <c r="J230" s="68">
        <f t="shared" si="12"/>
        <v>90</v>
      </c>
    </row>
    <row r="231" spans="1:10" ht="15.75" thickBot="1" x14ac:dyDescent="0.3">
      <c r="A231" s="121"/>
      <c r="B231" s="4"/>
      <c r="C231" s="4"/>
      <c r="D231" s="7">
        <v>5</v>
      </c>
      <c r="E231" s="4" t="s">
        <v>13</v>
      </c>
      <c r="F231" s="7">
        <v>15</v>
      </c>
      <c r="G231" s="7">
        <v>3</v>
      </c>
      <c r="H231" s="7">
        <v>2</v>
      </c>
      <c r="I231" s="7"/>
      <c r="J231" s="68">
        <f t="shared" si="12"/>
        <v>88.333333333333329</v>
      </c>
    </row>
    <row r="232" spans="1:10" ht="15.75" thickBot="1" x14ac:dyDescent="0.3">
      <c r="A232" s="121"/>
      <c r="B232" s="4"/>
      <c r="C232" s="4"/>
      <c r="D232" s="7">
        <v>6</v>
      </c>
      <c r="E232" s="4" t="s">
        <v>95</v>
      </c>
      <c r="F232" s="7">
        <v>16</v>
      </c>
      <c r="G232" s="7">
        <v>2</v>
      </c>
      <c r="H232" s="7">
        <v>2</v>
      </c>
      <c r="I232" s="7"/>
      <c r="J232" s="68">
        <f t="shared" si="12"/>
        <v>90</v>
      </c>
    </row>
    <row r="233" spans="1:10" ht="15.75" thickBot="1" x14ac:dyDescent="0.3">
      <c r="A233" s="121"/>
      <c r="B233" s="4"/>
      <c r="C233" s="4"/>
      <c r="D233" s="7">
        <v>7</v>
      </c>
      <c r="E233" s="4" t="s">
        <v>21</v>
      </c>
      <c r="F233" s="7">
        <v>15</v>
      </c>
      <c r="G233" s="7">
        <v>2</v>
      </c>
      <c r="H233" s="7">
        <v>3</v>
      </c>
      <c r="I233" s="7"/>
      <c r="J233" s="68">
        <f t="shared" si="12"/>
        <v>86.666666666666671</v>
      </c>
    </row>
    <row r="234" spans="1:10" ht="15.75" thickBot="1" x14ac:dyDescent="0.3">
      <c r="A234" s="121"/>
      <c r="B234" s="4"/>
      <c r="C234" s="4"/>
      <c r="D234" s="7">
        <v>8</v>
      </c>
      <c r="E234" s="122" t="s">
        <v>96</v>
      </c>
      <c r="F234" s="7">
        <v>16</v>
      </c>
      <c r="G234" s="7">
        <v>3</v>
      </c>
      <c r="H234" s="7">
        <v>1</v>
      </c>
      <c r="I234" s="7"/>
      <c r="J234" s="68">
        <f t="shared" si="12"/>
        <v>91.666666666666671</v>
      </c>
    </row>
    <row r="235" spans="1:10" ht="15.75" thickBot="1" x14ac:dyDescent="0.3">
      <c r="A235" s="121"/>
      <c r="B235" s="4"/>
      <c r="C235" s="4"/>
      <c r="D235" s="7">
        <v>9</v>
      </c>
      <c r="E235" s="4" t="s">
        <v>15</v>
      </c>
      <c r="F235" s="7">
        <v>14</v>
      </c>
      <c r="G235" s="7">
        <v>3</v>
      </c>
      <c r="H235" s="7">
        <v>3</v>
      </c>
      <c r="I235" s="7"/>
      <c r="J235" s="68">
        <f t="shared" si="12"/>
        <v>85</v>
      </c>
    </row>
    <row r="236" spans="1:10" ht="23.25" thickBot="1" x14ac:dyDescent="0.3">
      <c r="A236" s="121"/>
      <c r="B236" s="4"/>
      <c r="C236" s="4"/>
      <c r="D236" s="7">
        <v>10</v>
      </c>
      <c r="E236" s="4" t="s">
        <v>99</v>
      </c>
      <c r="F236" s="7">
        <v>15</v>
      </c>
      <c r="G236" s="7">
        <v>3</v>
      </c>
      <c r="H236" s="7">
        <v>2</v>
      </c>
      <c r="I236" s="7"/>
      <c r="J236" s="68">
        <f t="shared" si="12"/>
        <v>88.333333333333329</v>
      </c>
    </row>
    <row r="237" spans="1:10" ht="15.75" thickBot="1" x14ac:dyDescent="0.3">
      <c r="A237" s="121"/>
      <c r="B237" s="4"/>
      <c r="C237" s="4"/>
      <c r="D237" s="7">
        <v>11</v>
      </c>
      <c r="E237" s="4" t="s">
        <v>97</v>
      </c>
      <c r="F237" s="7">
        <v>15</v>
      </c>
      <c r="G237" s="7">
        <v>3</v>
      </c>
      <c r="H237" s="7">
        <v>2</v>
      </c>
      <c r="I237" s="7"/>
      <c r="J237" s="68">
        <f t="shared" si="12"/>
        <v>88.333333333333329</v>
      </c>
    </row>
    <row r="238" spans="1:10" ht="15.75" thickBot="1" x14ac:dyDescent="0.3">
      <c r="A238" s="121"/>
      <c r="B238" s="4"/>
      <c r="C238" s="4"/>
      <c r="D238" s="7">
        <v>12</v>
      </c>
      <c r="E238" s="4" t="s">
        <v>98</v>
      </c>
      <c r="F238" s="7">
        <v>13</v>
      </c>
      <c r="G238" s="7">
        <v>4</v>
      </c>
      <c r="H238" s="7">
        <v>3</v>
      </c>
      <c r="I238" s="7"/>
      <c r="J238" s="68">
        <f t="shared" si="12"/>
        <v>83.333333333333329</v>
      </c>
    </row>
    <row r="239" spans="1:10" ht="15.75" thickBot="1" x14ac:dyDescent="0.3">
      <c r="A239" s="121"/>
      <c r="B239" s="4"/>
      <c r="C239" s="4"/>
      <c r="D239" s="7">
        <v>13</v>
      </c>
      <c r="E239" s="4" t="s">
        <v>17</v>
      </c>
      <c r="F239" s="233">
        <v>14</v>
      </c>
      <c r="G239" s="7">
        <v>4</v>
      </c>
      <c r="H239" s="7">
        <v>2</v>
      </c>
      <c r="I239" s="7"/>
      <c r="J239" s="68">
        <f t="shared" si="12"/>
        <v>86.666666666666671</v>
      </c>
    </row>
    <row r="240" spans="1:10" ht="15.75" thickBot="1" x14ac:dyDescent="0.3">
      <c r="A240" s="121"/>
      <c r="B240" s="4"/>
      <c r="C240" s="4"/>
      <c r="D240" s="7">
        <v>14</v>
      </c>
      <c r="E240" s="124" t="s">
        <v>18</v>
      </c>
      <c r="F240" s="24">
        <v>14</v>
      </c>
      <c r="G240" s="7">
        <v>4</v>
      </c>
      <c r="H240" s="7">
        <v>2</v>
      </c>
      <c r="I240" s="7"/>
      <c r="J240" s="68">
        <f t="shared" si="12"/>
        <v>86.666666666666671</v>
      </c>
    </row>
    <row r="241" spans="1:10" ht="15.75" thickBot="1" x14ac:dyDescent="0.3">
      <c r="A241" s="121"/>
      <c r="B241" s="4"/>
      <c r="C241" s="4"/>
      <c r="D241" s="7">
        <v>15</v>
      </c>
      <c r="E241" s="4" t="s">
        <v>19</v>
      </c>
      <c r="F241" s="7">
        <v>13</v>
      </c>
      <c r="G241" s="7">
        <v>4</v>
      </c>
      <c r="H241" s="7">
        <v>2</v>
      </c>
      <c r="I241" s="7">
        <v>1</v>
      </c>
      <c r="J241" s="68">
        <f t="shared" si="12"/>
        <v>81.666666666666671</v>
      </c>
    </row>
    <row r="242" spans="1:10" ht="15.75" thickBot="1" x14ac:dyDescent="0.3">
      <c r="A242" s="121"/>
      <c r="B242" s="4"/>
      <c r="C242" s="4"/>
      <c r="D242" s="7"/>
      <c r="E242" s="4" t="s">
        <v>6</v>
      </c>
      <c r="F242" s="79">
        <f>SUM(F227:F241)/15</f>
        <v>14.666666666666666</v>
      </c>
      <c r="G242" s="79">
        <f>SUM(G227:G241)/15</f>
        <v>3.1333333333333333</v>
      </c>
      <c r="H242" s="79">
        <f>SUM(H227:H241)/15</f>
        <v>2.1333333333333333</v>
      </c>
      <c r="I242" s="79">
        <f>SUM(I227:I241)/15</f>
        <v>6.6666666666666666E-2</v>
      </c>
      <c r="J242" s="80">
        <f>SUM(J227:J241)/15</f>
        <v>87.333333333333343</v>
      </c>
    </row>
    <row r="243" spans="1:10" ht="24.6" customHeight="1" x14ac:dyDescent="0.25">
      <c r="A243" s="250" t="s">
        <v>218</v>
      </c>
      <c r="B243" s="259">
        <v>35</v>
      </c>
      <c r="C243" s="259">
        <v>20</v>
      </c>
      <c r="D243" s="240">
        <v>60</v>
      </c>
      <c r="E243" s="261"/>
      <c r="F243" s="259">
        <v>3</v>
      </c>
      <c r="G243" s="259">
        <v>2</v>
      </c>
      <c r="H243" s="252">
        <v>1</v>
      </c>
      <c r="I243" s="252">
        <v>0</v>
      </c>
      <c r="J243" s="263" t="s">
        <v>62</v>
      </c>
    </row>
    <row r="244" spans="1:10" ht="15.75" thickBot="1" x14ac:dyDescent="0.3">
      <c r="A244" s="242" t="s">
        <v>204</v>
      </c>
      <c r="B244" s="260"/>
      <c r="C244" s="260"/>
      <c r="D244" s="241"/>
      <c r="E244" s="262"/>
      <c r="F244" s="260"/>
      <c r="G244" s="260"/>
      <c r="H244" s="246"/>
      <c r="I244" s="246"/>
      <c r="J244" s="264"/>
    </row>
    <row r="245" spans="1:10" ht="15.75" thickBot="1" x14ac:dyDescent="0.3">
      <c r="A245" s="121"/>
      <c r="B245" s="4"/>
      <c r="C245" s="4"/>
      <c r="D245" s="7">
        <v>1</v>
      </c>
      <c r="E245" s="4" t="s">
        <v>9</v>
      </c>
      <c r="F245" s="7">
        <v>16</v>
      </c>
      <c r="G245" s="7">
        <v>3</v>
      </c>
      <c r="H245" s="7">
        <v>1</v>
      </c>
      <c r="I245" s="7"/>
      <c r="J245" s="68">
        <f t="shared" ref="J245:J259" si="13">SUM((F245*3+G245*2+H245*1+I245*0)*100/60)</f>
        <v>91.666666666666671</v>
      </c>
    </row>
    <row r="246" spans="1:10" ht="23.25" thickBot="1" x14ac:dyDescent="0.3">
      <c r="A246" s="121"/>
      <c r="B246" s="4"/>
      <c r="C246" s="4"/>
      <c r="D246" s="7">
        <v>2</v>
      </c>
      <c r="E246" s="4" t="s">
        <v>10</v>
      </c>
      <c r="F246" s="7">
        <v>14</v>
      </c>
      <c r="G246" s="7">
        <v>3</v>
      </c>
      <c r="H246" s="7">
        <v>3</v>
      </c>
      <c r="I246" s="7"/>
      <c r="J246" s="68">
        <f t="shared" si="13"/>
        <v>85</v>
      </c>
    </row>
    <row r="247" spans="1:10" ht="15.75" thickBot="1" x14ac:dyDescent="0.3">
      <c r="A247" s="121"/>
      <c r="B247" s="4"/>
      <c r="C247" s="4"/>
      <c r="D247" s="7">
        <v>3</v>
      </c>
      <c r="E247" s="4" t="s">
        <v>11</v>
      </c>
      <c r="F247" s="7">
        <v>15</v>
      </c>
      <c r="G247" s="7">
        <v>2</v>
      </c>
      <c r="H247" s="7">
        <v>3</v>
      </c>
      <c r="I247" s="7"/>
      <c r="J247" s="68">
        <f t="shared" si="13"/>
        <v>86.666666666666671</v>
      </c>
    </row>
    <row r="248" spans="1:10" ht="15.75" thickBot="1" x14ac:dyDescent="0.3">
      <c r="A248" s="121"/>
      <c r="B248" s="4"/>
      <c r="C248" s="4"/>
      <c r="D248" s="7">
        <v>4</v>
      </c>
      <c r="E248" s="4" t="s">
        <v>12</v>
      </c>
      <c r="F248" s="7">
        <v>15</v>
      </c>
      <c r="G248" s="7">
        <v>4</v>
      </c>
      <c r="H248" s="7">
        <v>1</v>
      </c>
      <c r="I248" s="7"/>
      <c r="J248" s="68">
        <f t="shared" si="13"/>
        <v>90</v>
      </c>
    </row>
    <row r="249" spans="1:10" ht="15.75" thickBot="1" x14ac:dyDescent="0.3">
      <c r="A249" s="121"/>
      <c r="B249" s="4"/>
      <c r="C249" s="4"/>
      <c r="D249" s="7">
        <v>5</v>
      </c>
      <c r="E249" s="4" t="s">
        <v>13</v>
      </c>
      <c r="F249" s="7">
        <v>15</v>
      </c>
      <c r="G249" s="7">
        <v>3</v>
      </c>
      <c r="H249" s="7">
        <v>2</v>
      </c>
      <c r="I249" s="7"/>
      <c r="J249" s="68">
        <f t="shared" si="13"/>
        <v>88.333333333333329</v>
      </c>
    </row>
    <row r="250" spans="1:10" ht="15.75" thickBot="1" x14ac:dyDescent="0.3">
      <c r="A250" s="121"/>
      <c r="B250" s="4"/>
      <c r="C250" s="4"/>
      <c r="D250" s="7">
        <v>6</v>
      </c>
      <c r="E250" s="4" t="s">
        <v>95</v>
      </c>
      <c r="F250" s="7">
        <v>16</v>
      </c>
      <c r="G250" s="7">
        <v>2</v>
      </c>
      <c r="H250" s="7">
        <v>2</v>
      </c>
      <c r="I250" s="7"/>
      <c r="J250" s="68">
        <f t="shared" si="13"/>
        <v>90</v>
      </c>
    </row>
    <row r="251" spans="1:10" ht="15.75" thickBot="1" x14ac:dyDescent="0.3">
      <c r="A251" s="121"/>
      <c r="B251" s="4"/>
      <c r="C251" s="4"/>
      <c r="D251" s="7">
        <v>7</v>
      </c>
      <c r="E251" s="4" t="s">
        <v>21</v>
      </c>
      <c r="F251" s="7">
        <v>15</v>
      </c>
      <c r="G251" s="7">
        <v>2</v>
      </c>
      <c r="H251" s="7">
        <v>3</v>
      </c>
      <c r="I251" s="7"/>
      <c r="J251" s="68">
        <f t="shared" si="13"/>
        <v>86.666666666666671</v>
      </c>
    </row>
    <row r="252" spans="1:10" ht="15.75" thickBot="1" x14ac:dyDescent="0.3">
      <c r="A252" s="121"/>
      <c r="B252" s="4"/>
      <c r="C252" s="4"/>
      <c r="D252" s="7">
        <v>8</v>
      </c>
      <c r="E252" s="122" t="s">
        <v>96</v>
      </c>
      <c r="F252" s="7">
        <v>16</v>
      </c>
      <c r="G252" s="7">
        <v>3</v>
      </c>
      <c r="H252" s="7">
        <v>1</v>
      </c>
      <c r="I252" s="7"/>
      <c r="J252" s="68">
        <f t="shared" si="13"/>
        <v>91.666666666666671</v>
      </c>
    </row>
    <row r="253" spans="1:10" ht="15.75" thickBot="1" x14ac:dyDescent="0.3">
      <c r="A253" s="121"/>
      <c r="B253" s="4"/>
      <c r="C253" s="4"/>
      <c r="D253" s="7">
        <v>9</v>
      </c>
      <c r="E253" s="4" t="s">
        <v>15</v>
      </c>
      <c r="F253" s="7">
        <v>14</v>
      </c>
      <c r="G253" s="7">
        <v>3</v>
      </c>
      <c r="H253" s="7">
        <v>3</v>
      </c>
      <c r="I253" s="7"/>
      <c r="J253" s="68">
        <f t="shared" si="13"/>
        <v>85</v>
      </c>
    </row>
    <row r="254" spans="1:10" ht="23.25" thickBot="1" x14ac:dyDescent="0.3">
      <c r="A254" s="121"/>
      <c r="B254" s="4"/>
      <c r="C254" s="4"/>
      <c r="D254" s="7">
        <v>10</v>
      </c>
      <c r="E254" s="4" t="s">
        <v>99</v>
      </c>
      <c r="F254" s="7">
        <v>15</v>
      </c>
      <c r="G254" s="7">
        <v>3</v>
      </c>
      <c r="H254" s="7">
        <v>2</v>
      </c>
      <c r="I254" s="7"/>
      <c r="J254" s="68">
        <f t="shared" si="13"/>
        <v>88.333333333333329</v>
      </c>
    </row>
    <row r="255" spans="1:10" ht="15.75" thickBot="1" x14ac:dyDescent="0.3">
      <c r="A255" s="121"/>
      <c r="B255" s="4"/>
      <c r="C255" s="4"/>
      <c r="D255" s="7">
        <v>11</v>
      </c>
      <c r="E255" s="4" t="s">
        <v>97</v>
      </c>
      <c r="F255" s="7">
        <v>15</v>
      </c>
      <c r="G255" s="7">
        <v>3</v>
      </c>
      <c r="H255" s="7">
        <v>2</v>
      </c>
      <c r="I255" s="7"/>
      <c r="J255" s="68">
        <f t="shared" si="13"/>
        <v>88.333333333333329</v>
      </c>
    </row>
    <row r="256" spans="1:10" ht="15.75" thickBot="1" x14ac:dyDescent="0.3">
      <c r="A256" s="121"/>
      <c r="B256" s="4"/>
      <c r="C256" s="4"/>
      <c r="D256" s="7">
        <v>12</v>
      </c>
      <c r="E256" s="4" t="s">
        <v>98</v>
      </c>
      <c r="F256" s="7">
        <v>13</v>
      </c>
      <c r="G256" s="7">
        <v>4</v>
      </c>
      <c r="H256" s="7">
        <v>3</v>
      </c>
      <c r="I256" s="7"/>
      <c r="J256" s="68">
        <f t="shared" si="13"/>
        <v>83.333333333333329</v>
      </c>
    </row>
    <row r="257" spans="1:10" ht="15.75" thickBot="1" x14ac:dyDescent="0.3">
      <c r="A257" s="121"/>
      <c r="B257" s="4"/>
      <c r="C257" s="4"/>
      <c r="D257" s="7">
        <v>13</v>
      </c>
      <c r="E257" s="4" t="s">
        <v>17</v>
      </c>
      <c r="F257" s="233">
        <v>14</v>
      </c>
      <c r="G257" s="7">
        <v>4</v>
      </c>
      <c r="H257" s="7">
        <v>2</v>
      </c>
      <c r="I257" s="7"/>
      <c r="J257" s="68">
        <f t="shared" si="13"/>
        <v>86.666666666666671</v>
      </c>
    </row>
    <row r="258" spans="1:10" ht="15.75" thickBot="1" x14ac:dyDescent="0.3">
      <c r="A258" s="121"/>
      <c r="B258" s="4"/>
      <c r="C258" s="4"/>
      <c r="D258" s="7">
        <v>14</v>
      </c>
      <c r="E258" s="124" t="s">
        <v>18</v>
      </c>
      <c r="F258" s="24">
        <v>14</v>
      </c>
      <c r="G258" s="7">
        <v>4</v>
      </c>
      <c r="H258" s="7">
        <v>2</v>
      </c>
      <c r="I258" s="7"/>
      <c r="J258" s="68">
        <f t="shared" si="13"/>
        <v>86.666666666666671</v>
      </c>
    </row>
    <row r="259" spans="1:10" ht="15.75" thickBot="1" x14ac:dyDescent="0.3">
      <c r="A259" s="121"/>
      <c r="B259" s="4"/>
      <c r="C259" s="4"/>
      <c r="D259" s="7">
        <v>15</v>
      </c>
      <c r="E259" s="4" t="s">
        <v>19</v>
      </c>
      <c r="F259" s="7">
        <v>13</v>
      </c>
      <c r="G259" s="7">
        <v>4</v>
      </c>
      <c r="H259" s="7">
        <v>2</v>
      </c>
      <c r="I259" s="7">
        <v>1</v>
      </c>
      <c r="J259" s="68">
        <f t="shared" si="13"/>
        <v>81.666666666666671</v>
      </c>
    </row>
    <row r="260" spans="1:10" ht="15.75" thickBot="1" x14ac:dyDescent="0.3">
      <c r="A260" s="121"/>
      <c r="B260" s="4"/>
      <c r="C260" s="4"/>
      <c r="D260" s="7"/>
      <c r="E260" s="4" t="s">
        <v>6</v>
      </c>
      <c r="F260" s="79">
        <f>SUM(F245:F259)/15</f>
        <v>14.666666666666666</v>
      </c>
      <c r="G260" s="79">
        <f>SUM(G245:G259)/15</f>
        <v>3.1333333333333333</v>
      </c>
      <c r="H260" s="79">
        <f>SUM(H245:H259)/15</f>
        <v>2.1333333333333333</v>
      </c>
      <c r="I260" s="79">
        <f>SUM(I245:I259)/15</f>
        <v>6.6666666666666666E-2</v>
      </c>
      <c r="J260" s="80">
        <f>SUM(J245:J259)/15</f>
        <v>87.333333333333343</v>
      </c>
    </row>
    <row r="261" spans="1:10" s="126" customFormat="1" ht="27" customHeight="1" x14ac:dyDescent="0.2">
      <c r="A261" s="250" t="s">
        <v>286</v>
      </c>
      <c r="B261" s="259">
        <v>35</v>
      </c>
      <c r="C261" s="259">
        <v>20</v>
      </c>
      <c r="D261" s="240">
        <v>60</v>
      </c>
      <c r="E261" s="261"/>
      <c r="F261" s="259">
        <v>3</v>
      </c>
      <c r="G261" s="259">
        <v>2</v>
      </c>
      <c r="H261" s="252">
        <v>1</v>
      </c>
      <c r="I261" s="252">
        <v>0</v>
      </c>
      <c r="J261" s="263" t="s">
        <v>62</v>
      </c>
    </row>
    <row r="262" spans="1:10" s="126" customFormat="1" ht="11.45" customHeight="1" thickBot="1" x14ac:dyDescent="0.25">
      <c r="A262" s="242" t="s">
        <v>28</v>
      </c>
      <c r="B262" s="260"/>
      <c r="C262" s="260"/>
      <c r="D262" s="241"/>
      <c r="E262" s="262"/>
      <c r="F262" s="260"/>
      <c r="G262" s="260"/>
      <c r="H262" s="246"/>
      <c r="I262" s="246"/>
      <c r="J262" s="264"/>
    </row>
    <row r="263" spans="1:10" ht="15.75" thickBot="1" x14ac:dyDescent="0.3">
      <c r="A263" s="121"/>
      <c r="B263" s="4"/>
      <c r="C263" s="4"/>
      <c r="D263" s="7">
        <v>1</v>
      </c>
      <c r="E263" s="4" t="s">
        <v>9</v>
      </c>
      <c r="F263" s="7">
        <v>10</v>
      </c>
      <c r="G263" s="7">
        <v>7</v>
      </c>
      <c r="H263" s="7">
        <v>1</v>
      </c>
      <c r="I263" s="7">
        <v>2</v>
      </c>
      <c r="J263" s="68">
        <f t="shared" ref="J263:J277" si="14">SUM((F263*3+G263*2+H263*1+I263*0)*100/60)</f>
        <v>75</v>
      </c>
    </row>
    <row r="264" spans="1:10" ht="23.25" thickBot="1" x14ac:dyDescent="0.3">
      <c r="A264" s="121"/>
      <c r="B264" s="4"/>
      <c r="C264" s="4"/>
      <c r="D264" s="7">
        <v>2</v>
      </c>
      <c r="E264" s="4" t="s">
        <v>10</v>
      </c>
      <c r="F264" s="7">
        <v>13</v>
      </c>
      <c r="G264" s="7">
        <v>4</v>
      </c>
      <c r="H264" s="7">
        <v>2</v>
      </c>
      <c r="I264" s="7">
        <v>1</v>
      </c>
      <c r="J264" s="68">
        <f t="shared" si="14"/>
        <v>81.666666666666671</v>
      </c>
    </row>
    <row r="265" spans="1:10" ht="15.75" thickBot="1" x14ac:dyDescent="0.3">
      <c r="A265" s="121"/>
      <c r="B265" s="4"/>
      <c r="C265" s="4"/>
      <c r="D265" s="7">
        <v>3</v>
      </c>
      <c r="E265" s="4" t="s">
        <v>11</v>
      </c>
      <c r="F265" s="7">
        <v>13</v>
      </c>
      <c r="G265" s="7">
        <v>4</v>
      </c>
      <c r="H265" s="7">
        <v>2</v>
      </c>
      <c r="I265" s="7">
        <v>1</v>
      </c>
      <c r="J265" s="68">
        <f t="shared" si="14"/>
        <v>81.666666666666671</v>
      </c>
    </row>
    <row r="266" spans="1:10" ht="15.75" thickBot="1" x14ac:dyDescent="0.3">
      <c r="A266" s="121"/>
      <c r="B266" s="4"/>
      <c r="C266" s="4"/>
      <c r="D266" s="7">
        <v>4</v>
      </c>
      <c r="E266" s="4" t="s">
        <v>12</v>
      </c>
      <c r="F266" s="7">
        <v>14</v>
      </c>
      <c r="G266" s="7">
        <v>3</v>
      </c>
      <c r="H266" s="7">
        <v>2</v>
      </c>
      <c r="I266" s="7">
        <v>1</v>
      </c>
      <c r="J266" s="68">
        <f t="shared" si="14"/>
        <v>83.333333333333329</v>
      </c>
    </row>
    <row r="267" spans="1:10" ht="15.75" thickBot="1" x14ac:dyDescent="0.3">
      <c r="A267" s="121"/>
      <c r="B267" s="4"/>
      <c r="C267" s="4"/>
      <c r="D267" s="7">
        <v>5</v>
      </c>
      <c r="E267" s="4" t="s">
        <v>13</v>
      </c>
      <c r="F267" s="7">
        <v>10</v>
      </c>
      <c r="G267" s="7">
        <v>7</v>
      </c>
      <c r="H267" s="7">
        <v>2</v>
      </c>
      <c r="I267" s="7">
        <v>1</v>
      </c>
      <c r="J267" s="68">
        <f t="shared" si="14"/>
        <v>76.666666666666671</v>
      </c>
    </row>
    <row r="268" spans="1:10" ht="15.75" thickBot="1" x14ac:dyDescent="0.3">
      <c r="A268" s="121"/>
      <c r="B268" s="4"/>
      <c r="C268" s="4"/>
      <c r="D268" s="7">
        <v>6</v>
      </c>
      <c r="E268" s="4" t="s">
        <v>95</v>
      </c>
      <c r="F268" s="7">
        <v>13</v>
      </c>
      <c r="G268" s="7">
        <v>5</v>
      </c>
      <c r="H268" s="7">
        <v>1</v>
      </c>
      <c r="I268" s="7">
        <v>1</v>
      </c>
      <c r="J268" s="68">
        <f t="shared" si="14"/>
        <v>83.333333333333329</v>
      </c>
    </row>
    <row r="269" spans="1:10" ht="15.75" thickBot="1" x14ac:dyDescent="0.3">
      <c r="A269" s="121"/>
      <c r="B269" s="4"/>
      <c r="C269" s="4"/>
      <c r="D269" s="7">
        <v>7</v>
      </c>
      <c r="E269" s="4" t="s">
        <v>21</v>
      </c>
      <c r="F269" s="7">
        <v>12</v>
      </c>
      <c r="G269" s="7">
        <v>4</v>
      </c>
      <c r="H269" s="7">
        <v>2</v>
      </c>
      <c r="I269" s="7">
        <v>2</v>
      </c>
      <c r="J269" s="68">
        <f t="shared" si="14"/>
        <v>76.666666666666671</v>
      </c>
    </row>
    <row r="270" spans="1:10" ht="15.75" thickBot="1" x14ac:dyDescent="0.3">
      <c r="A270" s="121"/>
      <c r="B270" s="4"/>
      <c r="C270" s="4"/>
      <c r="D270" s="7">
        <v>8</v>
      </c>
      <c r="E270" s="122" t="s">
        <v>96</v>
      </c>
      <c r="F270" s="7">
        <v>14</v>
      </c>
      <c r="G270" s="7">
        <v>4</v>
      </c>
      <c r="H270" s="7">
        <v>1</v>
      </c>
      <c r="I270" s="7">
        <v>1</v>
      </c>
      <c r="J270" s="68">
        <f t="shared" si="14"/>
        <v>85</v>
      </c>
    </row>
    <row r="271" spans="1:10" ht="15.75" thickBot="1" x14ac:dyDescent="0.3">
      <c r="A271" s="121"/>
      <c r="B271" s="4"/>
      <c r="C271" s="4"/>
      <c r="D271" s="7">
        <v>9</v>
      </c>
      <c r="E271" s="4" t="s">
        <v>15</v>
      </c>
      <c r="F271" s="7">
        <v>10</v>
      </c>
      <c r="G271" s="7">
        <v>5</v>
      </c>
      <c r="H271" s="7">
        <v>4</v>
      </c>
      <c r="I271" s="7">
        <v>1</v>
      </c>
      <c r="J271" s="68">
        <f t="shared" si="14"/>
        <v>73.333333333333329</v>
      </c>
    </row>
    <row r="272" spans="1:10" ht="23.25" thickBot="1" x14ac:dyDescent="0.3">
      <c r="A272" s="121"/>
      <c r="B272" s="4"/>
      <c r="C272" s="4"/>
      <c r="D272" s="7">
        <v>10</v>
      </c>
      <c r="E272" s="4" t="s">
        <v>99</v>
      </c>
      <c r="F272" s="7">
        <v>11</v>
      </c>
      <c r="G272" s="7">
        <v>5</v>
      </c>
      <c r="H272" s="7">
        <v>3</v>
      </c>
      <c r="I272" s="7">
        <v>1</v>
      </c>
      <c r="J272" s="68">
        <f t="shared" si="14"/>
        <v>76.666666666666671</v>
      </c>
    </row>
    <row r="273" spans="1:10" ht="15.75" thickBot="1" x14ac:dyDescent="0.3">
      <c r="A273" s="121"/>
      <c r="B273" s="4"/>
      <c r="C273" s="4"/>
      <c r="D273" s="7">
        <v>11</v>
      </c>
      <c r="E273" s="4" t="s">
        <v>97</v>
      </c>
      <c r="F273" s="7">
        <v>15</v>
      </c>
      <c r="G273" s="7">
        <v>3</v>
      </c>
      <c r="H273" s="7">
        <v>1</v>
      </c>
      <c r="I273" s="7">
        <v>1</v>
      </c>
      <c r="J273" s="68">
        <f t="shared" si="14"/>
        <v>86.666666666666671</v>
      </c>
    </row>
    <row r="274" spans="1:10" ht="15.75" thickBot="1" x14ac:dyDescent="0.3">
      <c r="A274" s="121"/>
      <c r="B274" s="4"/>
      <c r="C274" s="4"/>
      <c r="D274" s="7">
        <v>12</v>
      </c>
      <c r="E274" s="4" t="s">
        <v>98</v>
      </c>
      <c r="F274" s="7">
        <v>14</v>
      </c>
      <c r="G274" s="7">
        <v>4</v>
      </c>
      <c r="H274" s="7">
        <v>1</v>
      </c>
      <c r="I274" s="7">
        <v>1</v>
      </c>
      <c r="J274" s="68">
        <f t="shared" si="14"/>
        <v>85</v>
      </c>
    </row>
    <row r="275" spans="1:10" ht="15.75" thickBot="1" x14ac:dyDescent="0.3">
      <c r="A275" s="121"/>
      <c r="B275" s="4"/>
      <c r="C275" s="4"/>
      <c r="D275" s="7">
        <v>13</v>
      </c>
      <c r="E275" s="4" t="s">
        <v>17</v>
      </c>
      <c r="F275" s="233">
        <v>13</v>
      </c>
      <c r="G275" s="7">
        <v>4</v>
      </c>
      <c r="H275" s="7">
        <v>2</v>
      </c>
      <c r="I275" s="7">
        <v>1</v>
      </c>
      <c r="J275" s="68">
        <f t="shared" si="14"/>
        <v>81.666666666666671</v>
      </c>
    </row>
    <row r="276" spans="1:10" ht="15.75" thickBot="1" x14ac:dyDescent="0.3">
      <c r="A276" s="121"/>
      <c r="B276" s="4"/>
      <c r="C276" s="4"/>
      <c r="D276" s="7">
        <v>14</v>
      </c>
      <c r="E276" s="124" t="s">
        <v>18</v>
      </c>
      <c r="F276" s="24">
        <v>12</v>
      </c>
      <c r="G276" s="7">
        <v>5</v>
      </c>
      <c r="H276" s="7">
        <v>2</v>
      </c>
      <c r="I276" s="7">
        <v>1</v>
      </c>
      <c r="J276" s="68">
        <f t="shared" si="14"/>
        <v>80</v>
      </c>
    </row>
    <row r="277" spans="1:10" ht="15.75" thickBot="1" x14ac:dyDescent="0.3">
      <c r="A277" s="121"/>
      <c r="B277" s="4"/>
      <c r="C277" s="4"/>
      <c r="D277" s="7">
        <v>15</v>
      </c>
      <c r="E277" s="4" t="s">
        <v>19</v>
      </c>
      <c r="F277" s="7">
        <v>12</v>
      </c>
      <c r="G277" s="7">
        <v>4</v>
      </c>
      <c r="H277" s="7">
        <v>3</v>
      </c>
      <c r="I277" s="7">
        <v>1</v>
      </c>
      <c r="J277" s="68">
        <f t="shared" si="14"/>
        <v>78.333333333333329</v>
      </c>
    </row>
    <row r="278" spans="1:10" ht="15.75" thickBot="1" x14ac:dyDescent="0.3">
      <c r="A278" s="121"/>
      <c r="B278" s="4"/>
      <c r="C278" s="4"/>
      <c r="D278" s="7"/>
      <c r="E278" s="4" t="s">
        <v>6</v>
      </c>
      <c r="F278" s="79">
        <f>SUM(F263:F277)/15</f>
        <v>12.4</v>
      </c>
      <c r="G278" s="79">
        <f>SUM(G263:G277)/15</f>
        <v>4.5333333333333332</v>
      </c>
      <c r="H278" s="79">
        <f>SUM(H263:H277)/15</f>
        <v>1.9333333333333333</v>
      </c>
      <c r="I278" s="79">
        <f>SUM(I263:I277)/15</f>
        <v>1.1333333333333333</v>
      </c>
      <c r="J278" s="80">
        <f>SUM(J263:J277)/15</f>
        <v>80.333333333333329</v>
      </c>
    </row>
    <row r="279" spans="1:10" s="126" customFormat="1" ht="25.5" customHeight="1" x14ac:dyDescent="0.2">
      <c r="A279" s="250" t="s">
        <v>287</v>
      </c>
      <c r="B279" s="259">
        <v>35</v>
      </c>
      <c r="C279" s="259">
        <v>21</v>
      </c>
      <c r="D279" s="240">
        <v>63</v>
      </c>
      <c r="E279" s="261"/>
      <c r="F279" s="259">
        <v>3</v>
      </c>
      <c r="G279" s="259">
        <v>2</v>
      </c>
      <c r="H279" s="252">
        <v>1</v>
      </c>
      <c r="I279" s="252">
        <v>0</v>
      </c>
      <c r="J279" s="263" t="s">
        <v>62</v>
      </c>
    </row>
    <row r="280" spans="1:10" s="126" customFormat="1" ht="12.75" thickBot="1" x14ac:dyDescent="0.25">
      <c r="A280" s="242" t="s">
        <v>275</v>
      </c>
      <c r="B280" s="260"/>
      <c r="C280" s="260"/>
      <c r="D280" s="241"/>
      <c r="E280" s="262"/>
      <c r="F280" s="260"/>
      <c r="G280" s="260"/>
      <c r="H280" s="246"/>
      <c r="I280" s="246"/>
      <c r="J280" s="264"/>
    </row>
    <row r="281" spans="1:10" ht="15.75" thickBot="1" x14ac:dyDescent="0.3">
      <c r="A281" s="121"/>
      <c r="B281" s="4"/>
      <c r="C281" s="4"/>
      <c r="D281" s="7">
        <v>1</v>
      </c>
      <c r="E281" s="4" t="s">
        <v>9</v>
      </c>
      <c r="F281" s="7">
        <v>14</v>
      </c>
      <c r="G281" s="7">
        <v>5</v>
      </c>
      <c r="H281" s="7"/>
      <c r="I281" s="7">
        <v>2</v>
      </c>
      <c r="J281" s="68">
        <f t="shared" ref="J281:J295" si="15">SUM((F281*3+G281*2+H281*1+I281*0)*100/63)</f>
        <v>82.539682539682545</v>
      </c>
    </row>
    <row r="282" spans="1:10" ht="23.25" thickBot="1" x14ac:dyDescent="0.3">
      <c r="A282" s="121"/>
      <c r="B282" s="4"/>
      <c r="C282" s="4"/>
      <c r="D282" s="7">
        <v>2</v>
      </c>
      <c r="E282" s="4" t="s">
        <v>10</v>
      </c>
      <c r="F282" s="7">
        <v>14</v>
      </c>
      <c r="G282" s="7">
        <v>5</v>
      </c>
      <c r="H282" s="7">
        <v>2</v>
      </c>
      <c r="I282" s="7"/>
      <c r="J282" s="68">
        <f t="shared" si="15"/>
        <v>85.714285714285708</v>
      </c>
    </row>
    <row r="283" spans="1:10" ht="15.75" thickBot="1" x14ac:dyDescent="0.3">
      <c r="A283" s="121"/>
      <c r="B283" s="4"/>
      <c r="C283" s="4"/>
      <c r="D283" s="7">
        <v>3</v>
      </c>
      <c r="E283" s="4" t="s">
        <v>11</v>
      </c>
      <c r="F283" s="7">
        <v>13</v>
      </c>
      <c r="G283" s="7">
        <v>6</v>
      </c>
      <c r="H283" s="7">
        <v>1</v>
      </c>
      <c r="I283" s="7">
        <v>1</v>
      </c>
      <c r="J283" s="68">
        <f t="shared" si="15"/>
        <v>82.539682539682545</v>
      </c>
    </row>
    <row r="284" spans="1:10" ht="15.75" thickBot="1" x14ac:dyDescent="0.3">
      <c r="A284" s="121"/>
      <c r="B284" s="4"/>
      <c r="C284" s="4"/>
      <c r="D284" s="7">
        <v>4</v>
      </c>
      <c r="E284" s="4" t="s">
        <v>12</v>
      </c>
      <c r="F284" s="7">
        <v>14</v>
      </c>
      <c r="G284" s="7">
        <v>5</v>
      </c>
      <c r="H284" s="7">
        <v>2</v>
      </c>
      <c r="I284" s="7"/>
      <c r="J284" s="68">
        <f t="shared" si="15"/>
        <v>85.714285714285708</v>
      </c>
    </row>
    <row r="285" spans="1:10" ht="15.75" thickBot="1" x14ac:dyDescent="0.3">
      <c r="A285" s="121"/>
      <c r="B285" s="4"/>
      <c r="C285" s="4"/>
      <c r="D285" s="7">
        <v>5</v>
      </c>
      <c r="E285" s="4" t="s">
        <v>13</v>
      </c>
      <c r="F285" s="7">
        <v>12</v>
      </c>
      <c r="G285" s="7">
        <v>6</v>
      </c>
      <c r="H285" s="7">
        <v>2</v>
      </c>
      <c r="I285" s="7">
        <v>1</v>
      </c>
      <c r="J285" s="68">
        <f t="shared" si="15"/>
        <v>79.365079365079367</v>
      </c>
    </row>
    <row r="286" spans="1:10" ht="15.75" thickBot="1" x14ac:dyDescent="0.3">
      <c r="A286" s="121"/>
      <c r="B286" s="4"/>
      <c r="C286" s="4"/>
      <c r="D286" s="7">
        <v>6</v>
      </c>
      <c r="E286" s="4" t="s">
        <v>95</v>
      </c>
      <c r="F286" s="7">
        <v>15</v>
      </c>
      <c r="G286" s="7">
        <v>4</v>
      </c>
      <c r="H286" s="7">
        <v>2</v>
      </c>
      <c r="I286" s="7"/>
      <c r="J286" s="68">
        <f t="shared" si="15"/>
        <v>87.301587301587304</v>
      </c>
    </row>
    <row r="287" spans="1:10" ht="15.75" thickBot="1" x14ac:dyDescent="0.3">
      <c r="A287" s="121"/>
      <c r="B287" s="4"/>
      <c r="C287" s="4"/>
      <c r="D287" s="7">
        <v>7</v>
      </c>
      <c r="E287" s="4" t="s">
        <v>21</v>
      </c>
      <c r="F287" s="7">
        <v>17</v>
      </c>
      <c r="G287" s="7">
        <v>3</v>
      </c>
      <c r="H287" s="7">
        <v>1</v>
      </c>
      <c r="I287" s="7"/>
      <c r="J287" s="68">
        <f t="shared" si="15"/>
        <v>92.063492063492063</v>
      </c>
    </row>
    <row r="288" spans="1:10" ht="15.75" thickBot="1" x14ac:dyDescent="0.3">
      <c r="A288" s="121"/>
      <c r="B288" s="4"/>
      <c r="C288" s="4"/>
      <c r="D288" s="7">
        <v>8</v>
      </c>
      <c r="E288" s="122" t="s">
        <v>96</v>
      </c>
      <c r="F288" s="7">
        <v>15</v>
      </c>
      <c r="G288" s="7">
        <v>4</v>
      </c>
      <c r="H288" s="7">
        <v>2</v>
      </c>
      <c r="I288" s="7"/>
      <c r="J288" s="68">
        <f t="shared" si="15"/>
        <v>87.301587301587304</v>
      </c>
    </row>
    <row r="289" spans="1:10" ht="15.75" thickBot="1" x14ac:dyDescent="0.3">
      <c r="A289" s="121"/>
      <c r="B289" s="4"/>
      <c r="C289" s="4"/>
      <c r="D289" s="7">
        <v>9</v>
      </c>
      <c r="E289" s="4" t="s">
        <v>15</v>
      </c>
      <c r="F289" s="7">
        <v>15</v>
      </c>
      <c r="G289" s="7">
        <v>3</v>
      </c>
      <c r="H289" s="7">
        <v>2</v>
      </c>
      <c r="I289" s="7">
        <v>1</v>
      </c>
      <c r="J289" s="68">
        <f t="shared" si="15"/>
        <v>84.126984126984127</v>
      </c>
    </row>
    <row r="290" spans="1:10" ht="23.25" thickBot="1" x14ac:dyDescent="0.3">
      <c r="A290" s="121"/>
      <c r="B290" s="4"/>
      <c r="C290" s="4"/>
      <c r="D290" s="7">
        <v>10</v>
      </c>
      <c r="E290" s="4" t="s">
        <v>99</v>
      </c>
      <c r="F290" s="7">
        <v>16</v>
      </c>
      <c r="G290" s="7">
        <v>3</v>
      </c>
      <c r="H290" s="7">
        <v>1</v>
      </c>
      <c r="I290" s="7">
        <v>1</v>
      </c>
      <c r="J290" s="68">
        <f t="shared" si="15"/>
        <v>87.301587301587304</v>
      </c>
    </row>
    <row r="291" spans="1:10" ht="15.75" thickBot="1" x14ac:dyDescent="0.3">
      <c r="A291" s="121"/>
      <c r="B291" s="4"/>
      <c r="C291" s="4"/>
      <c r="D291" s="7">
        <v>11</v>
      </c>
      <c r="E291" s="4" t="s">
        <v>97</v>
      </c>
      <c r="F291" s="7">
        <v>16</v>
      </c>
      <c r="G291" s="7">
        <v>3</v>
      </c>
      <c r="H291" s="7">
        <v>1</v>
      </c>
      <c r="I291" s="7">
        <v>1</v>
      </c>
      <c r="J291" s="68">
        <f t="shared" si="15"/>
        <v>87.301587301587304</v>
      </c>
    </row>
    <row r="292" spans="1:10" ht="15.75" thickBot="1" x14ac:dyDescent="0.3">
      <c r="A292" s="121"/>
      <c r="B292" s="4"/>
      <c r="C292" s="4"/>
      <c r="D292" s="7">
        <v>12</v>
      </c>
      <c r="E292" s="4" t="s">
        <v>98</v>
      </c>
      <c r="F292" s="7">
        <v>16</v>
      </c>
      <c r="G292" s="7">
        <v>3</v>
      </c>
      <c r="H292" s="7">
        <v>1</v>
      </c>
      <c r="I292" s="7">
        <v>1</v>
      </c>
      <c r="J292" s="68">
        <f t="shared" si="15"/>
        <v>87.301587301587304</v>
      </c>
    </row>
    <row r="293" spans="1:10" ht="15.75" thickBot="1" x14ac:dyDescent="0.3">
      <c r="A293" s="121"/>
      <c r="B293" s="4"/>
      <c r="C293" s="4"/>
      <c r="D293" s="7">
        <v>13</v>
      </c>
      <c r="E293" s="4" t="s">
        <v>17</v>
      </c>
      <c r="F293" s="233">
        <v>14</v>
      </c>
      <c r="G293" s="7">
        <v>5</v>
      </c>
      <c r="H293" s="7">
        <v>2</v>
      </c>
      <c r="I293" s="7"/>
      <c r="J293" s="68">
        <f t="shared" si="15"/>
        <v>85.714285714285708</v>
      </c>
    </row>
    <row r="294" spans="1:10" ht="15.75" thickBot="1" x14ac:dyDescent="0.3">
      <c r="A294" s="121"/>
      <c r="B294" s="4"/>
      <c r="C294" s="4"/>
      <c r="D294" s="7">
        <v>14</v>
      </c>
      <c r="E294" s="124" t="s">
        <v>18</v>
      </c>
      <c r="F294" s="24">
        <v>14</v>
      </c>
      <c r="G294" s="7">
        <v>5</v>
      </c>
      <c r="H294" s="7">
        <v>1</v>
      </c>
      <c r="I294" s="7">
        <v>1</v>
      </c>
      <c r="J294" s="68">
        <f t="shared" si="15"/>
        <v>84.126984126984127</v>
      </c>
    </row>
    <row r="295" spans="1:10" ht="15.75" thickBot="1" x14ac:dyDescent="0.3">
      <c r="A295" s="121"/>
      <c r="B295" s="4"/>
      <c r="C295" s="4"/>
      <c r="D295" s="7">
        <v>15</v>
      </c>
      <c r="E295" s="4" t="s">
        <v>19</v>
      </c>
      <c r="F295" s="7">
        <v>14</v>
      </c>
      <c r="G295" s="7">
        <v>5</v>
      </c>
      <c r="H295" s="7">
        <v>2</v>
      </c>
      <c r="I295" s="7"/>
      <c r="J295" s="68">
        <f t="shared" si="15"/>
        <v>85.714285714285708</v>
      </c>
    </row>
    <row r="296" spans="1:10" ht="15.75" thickBot="1" x14ac:dyDescent="0.3">
      <c r="A296" s="121"/>
      <c r="B296" s="4"/>
      <c r="C296" s="4"/>
      <c r="D296" s="7"/>
      <c r="E296" s="4" t="s">
        <v>6</v>
      </c>
      <c r="F296" s="79">
        <f>SUM(F281:F295)/15</f>
        <v>14.6</v>
      </c>
      <c r="G296" s="79">
        <f>SUM(G281:G295)/15</f>
        <v>4.333333333333333</v>
      </c>
      <c r="H296" s="79">
        <f>SUM(H281:H295)/15</f>
        <v>1.4666666666666666</v>
      </c>
      <c r="I296" s="79">
        <f>SUM(I281:I295)/15</f>
        <v>0.6</v>
      </c>
      <c r="J296" s="80">
        <f>SUM(J281:J295)/15</f>
        <v>85.608465608465622</v>
      </c>
    </row>
    <row r="297" spans="1:10" s="126" customFormat="1" ht="24" x14ac:dyDescent="0.2">
      <c r="A297" s="250" t="s">
        <v>288</v>
      </c>
      <c r="B297" s="259">
        <v>35</v>
      </c>
      <c r="C297" s="259">
        <v>20</v>
      </c>
      <c r="D297" s="240">
        <v>60</v>
      </c>
      <c r="E297" s="261"/>
      <c r="F297" s="259">
        <v>3</v>
      </c>
      <c r="G297" s="259">
        <v>2</v>
      </c>
      <c r="H297" s="252">
        <v>1</v>
      </c>
      <c r="I297" s="252">
        <v>0</v>
      </c>
      <c r="J297" s="263" t="s">
        <v>62</v>
      </c>
    </row>
    <row r="298" spans="1:10" s="126" customFormat="1" ht="12.75" thickBot="1" x14ac:dyDescent="0.25">
      <c r="A298" s="242" t="s">
        <v>107</v>
      </c>
      <c r="B298" s="260"/>
      <c r="C298" s="260"/>
      <c r="D298" s="241"/>
      <c r="E298" s="262"/>
      <c r="F298" s="260"/>
      <c r="G298" s="260"/>
      <c r="H298" s="246"/>
      <c r="I298" s="246"/>
      <c r="J298" s="264"/>
    </row>
    <row r="299" spans="1:10" ht="15.75" thickBot="1" x14ac:dyDescent="0.3">
      <c r="A299" s="121"/>
      <c r="B299" s="4"/>
      <c r="C299" s="4"/>
      <c r="D299" s="7">
        <v>1</v>
      </c>
      <c r="E299" s="4" t="s">
        <v>9</v>
      </c>
      <c r="F299" s="7">
        <v>18</v>
      </c>
      <c r="G299" s="7">
        <v>2</v>
      </c>
      <c r="H299" s="7"/>
      <c r="I299" s="7"/>
      <c r="J299" s="68">
        <f t="shared" ref="J299:J313" si="16">SUM((F299*3+G299*2+H299*1+I299*0)*100/60)</f>
        <v>96.666666666666671</v>
      </c>
    </row>
    <row r="300" spans="1:10" ht="23.25" thickBot="1" x14ac:dyDescent="0.3">
      <c r="A300" s="121"/>
      <c r="B300" s="4"/>
      <c r="C300" s="4"/>
      <c r="D300" s="7">
        <v>2</v>
      </c>
      <c r="E300" s="4" t="s">
        <v>10</v>
      </c>
      <c r="F300" s="7">
        <v>18</v>
      </c>
      <c r="G300" s="7">
        <v>1</v>
      </c>
      <c r="H300" s="7">
        <v>1</v>
      </c>
      <c r="I300" s="7"/>
      <c r="J300" s="68">
        <f t="shared" si="16"/>
        <v>95</v>
      </c>
    </row>
    <row r="301" spans="1:10" ht="15.75" thickBot="1" x14ac:dyDescent="0.3">
      <c r="A301" s="121"/>
      <c r="B301" s="4"/>
      <c r="C301" s="4"/>
      <c r="D301" s="7">
        <v>3</v>
      </c>
      <c r="E301" s="4" t="s">
        <v>11</v>
      </c>
      <c r="F301" s="7">
        <v>17</v>
      </c>
      <c r="G301" s="7">
        <v>2</v>
      </c>
      <c r="H301" s="7">
        <v>1</v>
      </c>
      <c r="I301" s="7"/>
      <c r="J301" s="68">
        <f t="shared" si="16"/>
        <v>93.333333333333329</v>
      </c>
    </row>
    <row r="302" spans="1:10" ht="15.75" thickBot="1" x14ac:dyDescent="0.3">
      <c r="A302" s="121"/>
      <c r="B302" s="4"/>
      <c r="C302" s="4"/>
      <c r="D302" s="7">
        <v>4</v>
      </c>
      <c r="E302" s="4" t="s">
        <v>12</v>
      </c>
      <c r="F302" s="7">
        <v>17</v>
      </c>
      <c r="G302" s="7">
        <v>3</v>
      </c>
      <c r="H302" s="7"/>
      <c r="I302" s="7"/>
      <c r="J302" s="68">
        <f t="shared" si="16"/>
        <v>95</v>
      </c>
    </row>
    <row r="303" spans="1:10" ht="15.75" thickBot="1" x14ac:dyDescent="0.3">
      <c r="A303" s="121"/>
      <c r="B303" s="4"/>
      <c r="C303" s="4"/>
      <c r="D303" s="7">
        <v>5</v>
      </c>
      <c r="E303" s="4" t="s">
        <v>13</v>
      </c>
      <c r="F303" s="7">
        <v>16</v>
      </c>
      <c r="G303" s="7">
        <v>3</v>
      </c>
      <c r="H303" s="7">
        <v>1</v>
      </c>
      <c r="I303" s="7"/>
      <c r="J303" s="68">
        <f t="shared" si="16"/>
        <v>91.666666666666671</v>
      </c>
    </row>
    <row r="304" spans="1:10" ht="15.75" thickBot="1" x14ac:dyDescent="0.3">
      <c r="A304" s="121"/>
      <c r="B304" s="4"/>
      <c r="C304" s="4"/>
      <c r="D304" s="7">
        <v>6</v>
      </c>
      <c r="E304" s="4" t="s">
        <v>95</v>
      </c>
      <c r="F304" s="7">
        <v>14</v>
      </c>
      <c r="G304" s="7">
        <v>5</v>
      </c>
      <c r="H304" s="7">
        <v>1</v>
      </c>
      <c r="I304" s="7"/>
      <c r="J304" s="68">
        <f t="shared" si="16"/>
        <v>88.333333333333329</v>
      </c>
    </row>
    <row r="305" spans="1:10" ht="15.75" thickBot="1" x14ac:dyDescent="0.3">
      <c r="A305" s="121"/>
      <c r="B305" s="4"/>
      <c r="C305" s="4"/>
      <c r="D305" s="7">
        <v>7</v>
      </c>
      <c r="E305" s="4" t="s">
        <v>21</v>
      </c>
      <c r="F305" s="7">
        <v>17</v>
      </c>
      <c r="G305" s="7">
        <v>3</v>
      </c>
      <c r="H305" s="7"/>
      <c r="I305" s="7"/>
      <c r="J305" s="68">
        <f t="shared" si="16"/>
        <v>95</v>
      </c>
    </row>
    <row r="306" spans="1:10" ht="15.75" thickBot="1" x14ac:dyDescent="0.3">
      <c r="A306" s="121"/>
      <c r="B306" s="4"/>
      <c r="C306" s="4"/>
      <c r="D306" s="7">
        <v>8</v>
      </c>
      <c r="E306" s="122" t="s">
        <v>96</v>
      </c>
      <c r="F306" s="7">
        <v>17</v>
      </c>
      <c r="G306" s="7">
        <v>3</v>
      </c>
      <c r="H306" s="7"/>
      <c r="I306" s="7"/>
      <c r="J306" s="68">
        <f t="shared" si="16"/>
        <v>95</v>
      </c>
    </row>
    <row r="307" spans="1:10" ht="15.75" thickBot="1" x14ac:dyDescent="0.3">
      <c r="A307" s="121"/>
      <c r="B307" s="4"/>
      <c r="C307" s="4"/>
      <c r="D307" s="7">
        <v>9</v>
      </c>
      <c r="E307" s="4" t="s">
        <v>15</v>
      </c>
      <c r="F307" s="7">
        <v>16</v>
      </c>
      <c r="G307" s="7">
        <v>4</v>
      </c>
      <c r="H307" s="7"/>
      <c r="I307" s="7"/>
      <c r="J307" s="68">
        <f t="shared" si="16"/>
        <v>93.333333333333329</v>
      </c>
    </row>
    <row r="308" spans="1:10" ht="23.25" thickBot="1" x14ac:dyDescent="0.3">
      <c r="A308" s="121"/>
      <c r="B308" s="4"/>
      <c r="C308" s="4"/>
      <c r="D308" s="7">
        <v>10</v>
      </c>
      <c r="E308" s="4" t="s">
        <v>99</v>
      </c>
      <c r="F308" s="7">
        <v>17</v>
      </c>
      <c r="G308" s="7">
        <v>3</v>
      </c>
      <c r="H308" s="7"/>
      <c r="I308" s="7"/>
      <c r="J308" s="68">
        <f t="shared" si="16"/>
        <v>95</v>
      </c>
    </row>
    <row r="309" spans="1:10" ht="15.75" thickBot="1" x14ac:dyDescent="0.3">
      <c r="A309" s="121"/>
      <c r="B309" s="4"/>
      <c r="C309" s="4"/>
      <c r="D309" s="7">
        <v>11</v>
      </c>
      <c r="E309" s="4" t="s">
        <v>97</v>
      </c>
      <c r="F309" s="7">
        <v>17</v>
      </c>
      <c r="G309" s="7">
        <v>3</v>
      </c>
      <c r="H309" s="7"/>
      <c r="I309" s="7"/>
      <c r="J309" s="68">
        <f t="shared" si="16"/>
        <v>95</v>
      </c>
    </row>
    <row r="310" spans="1:10" ht="15.75" thickBot="1" x14ac:dyDescent="0.3">
      <c r="A310" s="121"/>
      <c r="B310" s="4"/>
      <c r="C310" s="4"/>
      <c r="D310" s="7">
        <v>12</v>
      </c>
      <c r="E310" s="4" t="s">
        <v>98</v>
      </c>
      <c r="F310" s="7">
        <v>16</v>
      </c>
      <c r="G310" s="7">
        <v>3</v>
      </c>
      <c r="H310" s="7">
        <v>1</v>
      </c>
      <c r="I310" s="7"/>
      <c r="J310" s="68">
        <f t="shared" si="16"/>
        <v>91.666666666666671</v>
      </c>
    </row>
    <row r="311" spans="1:10" ht="15.75" thickBot="1" x14ac:dyDescent="0.3">
      <c r="A311" s="121"/>
      <c r="B311" s="4"/>
      <c r="C311" s="4"/>
      <c r="D311" s="7">
        <v>13</v>
      </c>
      <c r="E311" s="4" t="s">
        <v>17</v>
      </c>
      <c r="F311" s="233">
        <v>17</v>
      </c>
      <c r="G311" s="7">
        <v>3</v>
      </c>
      <c r="H311" s="7"/>
      <c r="I311" s="7"/>
      <c r="J311" s="68">
        <f t="shared" si="16"/>
        <v>95</v>
      </c>
    </row>
    <row r="312" spans="1:10" ht="15.75" thickBot="1" x14ac:dyDescent="0.3">
      <c r="A312" s="121"/>
      <c r="B312" s="4"/>
      <c r="C312" s="4"/>
      <c r="D312" s="7">
        <v>14</v>
      </c>
      <c r="E312" s="124" t="s">
        <v>18</v>
      </c>
      <c r="F312" s="24">
        <v>16</v>
      </c>
      <c r="G312" s="7">
        <v>2</v>
      </c>
      <c r="H312" s="7">
        <v>2</v>
      </c>
      <c r="I312" s="7"/>
      <c r="J312" s="68">
        <f t="shared" si="16"/>
        <v>90</v>
      </c>
    </row>
    <row r="313" spans="1:10" ht="15.75" thickBot="1" x14ac:dyDescent="0.3">
      <c r="A313" s="121"/>
      <c r="B313" s="4"/>
      <c r="C313" s="4"/>
      <c r="D313" s="7">
        <v>15</v>
      </c>
      <c r="E313" s="4" t="s">
        <v>19</v>
      </c>
      <c r="F313" s="7">
        <v>15</v>
      </c>
      <c r="G313" s="7">
        <v>3</v>
      </c>
      <c r="H313" s="7">
        <v>2</v>
      </c>
      <c r="I313" s="7"/>
      <c r="J313" s="68">
        <f t="shared" si="16"/>
        <v>88.333333333333329</v>
      </c>
    </row>
    <row r="314" spans="1:10" ht="15.75" thickBot="1" x14ac:dyDescent="0.3">
      <c r="A314" s="121"/>
      <c r="B314" s="4"/>
      <c r="C314" s="4"/>
      <c r="D314" s="7"/>
      <c r="E314" s="4" t="s">
        <v>6</v>
      </c>
      <c r="F314" s="79">
        <v>16</v>
      </c>
      <c r="G314" s="79">
        <f>SUM(G299:G313)/15</f>
        <v>2.8666666666666667</v>
      </c>
      <c r="H314" s="79">
        <f>SUM(H299:H313)/15</f>
        <v>0.6</v>
      </c>
      <c r="I314" s="79">
        <f>SUM(I299:I313)/15</f>
        <v>0</v>
      </c>
      <c r="J314" s="80">
        <f>SUM(J299:J313)/15</f>
        <v>93.222222222222229</v>
      </c>
    </row>
    <row r="315" spans="1:10" s="126" customFormat="1" ht="24" x14ac:dyDescent="0.2">
      <c r="A315" s="250" t="s">
        <v>289</v>
      </c>
      <c r="B315" s="259">
        <v>35</v>
      </c>
      <c r="C315" s="259">
        <v>20</v>
      </c>
      <c r="D315" s="240">
        <v>60</v>
      </c>
      <c r="E315" s="261"/>
      <c r="F315" s="259">
        <v>3</v>
      </c>
      <c r="G315" s="259">
        <v>2</v>
      </c>
      <c r="H315" s="252">
        <v>1</v>
      </c>
      <c r="I315" s="252">
        <v>0</v>
      </c>
      <c r="J315" s="263" t="s">
        <v>62</v>
      </c>
    </row>
    <row r="316" spans="1:10" s="126" customFormat="1" ht="12.75" thickBot="1" x14ac:dyDescent="0.25">
      <c r="A316" s="242" t="s">
        <v>205</v>
      </c>
      <c r="B316" s="260"/>
      <c r="C316" s="260"/>
      <c r="D316" s="241"/>
      <c r="E316" s="262"/>
      <c r="F316" s="260"/>
      <c r="G316" s="260"/>
      <c r="H316" s="246"/>
      <c r="I316" s="246"/>
      <c r="J316" s="264"/>
    </row>
    <row r="317" spans="1:10" ht="15.75" thickBot="1" x14ac:dyDescent="0.3">
      <c r="A317" s="121"/>
      <c r="B317" s="4"/>
      <c r="C317" s="4"/>
      <c r="D317" s="7">
        <v>1</v>
      </c>
      <c r="E317" s="4" t="s">
        <v>9</v>
      </c>
      <c r="F317" s="7">
        <v>18</v>
      </c>
      <c r="G317" s="7">
        <v>2</v>
      </c>
      <c r="H317" s="7"/>
      <c r="I317" s="7"/>
      <c r="J317" s="68">
        <f t="shared" ref="J317:J331" si="17">SUM((F317*3+G317*2+H317*1+I317*0)*100/60)</f>
        <v>96.666666666666671</v>
      </c>
    </row>
    <row r="318" spans="1:10" ht="23.25" thickBot="1" x14ac:dyDescent="0.3">
      <c r="A318" s="121"/>
      <c r="B318" s="4"/>
      <c r="C318" s="4"/>
      <c r="D318" s="7">
        <v>2</v>
      </c>
      <c r="E318" s="4" t="s">
        <v>10</v>
      </c>
      <c r="F318" s="7">
        <v>18</v>
      </c>
      <c r="G318" s="7">
        <v>1</v>
      </c>
      <c r="H318" s="7">
        <v>1</v>
      </c>
      <c r="I318" s="7"/>
      <c r="J318" s="68">
        <f t="shared" si="17"/>
        <v>95</v>
      </c>
    </row>
    <row r="319" spans="1:10" ht="15.75" thickBot="1" x14ac:dyDescent="0.3">
      <c r="A319" s="121"/>
      <c r="B319" s="4"/>
      <c r="C319" s="4"/>
      <c r="D319" s="7">
        <v>3</v>
      </c>
      <c r="E319" s="4" t="s">
        <v>11</v>
      </c>
      <c r="F319" s="7">
        <v>17</v>
      </c>
      <c r="G319" s="7">
        <v>2</v>
      </c>
      <c r="H319" s="7">
        <v>1</v>
      </c>
      <c r="I319" s="7"/>
      <c r="J319" s="68">
        <f t="shared" si="17"/>
        <v>93.333333333333329</v>
      </c>
    </row>
    <row r="320" spans="1:10" ht="15.75" thickBot="1" x14ac:dyDescent="0.3">
      <c r="A320" s="121"/>
      <c r="B320" s="4"/>
      <c r="C320" s="4"/>
      <c r="D320" s="7">
        <v>4</v>
      </c>
      <c r="E320" s="4" t="s">
        <v>12</v>
      </c>
      <c r="F320" s="7">
        <v>17</v>
      </c>
      <c r="G320" s="7">
        <v>3</v>
      </c>
      <c r="H320" s="7"/>
      <c r="I320" s="7"/>
      <c r="J320" s="68">
        <f t="shared" si="17"/>
        <v>95</v>
      </c>
    </row>
    <row r="321" spans="1:10" ht="15.75" thickBot="1" x14ac:dyDescent="0.3">
      <c r="A321" s="121"/>
      <c r="B321" s="4"/>
      <c r="C321" s="4"/>
      <c r="D321" s="7">
        <v>5</v>
      </c>
      <c r="E321" s="4" t="s">
        <v>13</v>
      </c>
      <c r="F321" s="7">
        <v>16</v>
      </c>
      <c r="G321" s="7">
        <v>3</v>
      </c>
      <c r="H321" s="7">
        <v>1</v>
      </c>
      <c r="I321" s="7"/>
      <c r="J321" s="68">
        <f t="shared" si="17"/>
        <v>91.666666666666671</v>
      </c>
    </row>
    <row r="322" spans="1:10" ht="15.75" thickBot="1" x14ac:dyDescent="0.3">
      <c r="A322" s="121"/>
      <c r="B322" s="4"/>
      <c r="C322" s="4"/>
      <c r="D322" s="7">
        <v>6</v>
      </c>
      <c r="E322" s="4" t="s">
        <v>95</v>
      </c>
      <c r="F322" s="7">
        <v>14</v>
      </c>
      <c r="G322" s="7">
        <v>5</v>
      </c>
      <c r="H322" s="7">
        <v>1</v>
      </c>
      <c r="I322" s="7"/>
      <c r="J322" s="68">
        <f t="shared" si="17"/>
        <v>88.333333333333329</v>
      </c>
    </row>
    <row r="323" spans="1:10" ht="15.75" thickBot="1" x14ac:dyDescent="0.3">
      <c r="A323" s="121"/>
      <c r="B323" s="4"/>
      <c r="C323" s="4"/>
      <c r="D323" s="7">
        <v>7</v>
      </c>
      <c r="E323" s="4" t="s">
        <v>21</v>
      </c>
      <c r="F323" s="7">
        <v>17</v>
      </c>
      <c r="G323" s="7">
        <v>3</v>
      </c>
      <c r="H323" s="7"/>
      <c r="I323" s="7"/>
      <c r="J323" s="68">
        <f t="shared" si="17"/>
        <v>95</v>
      </c>
    </row>
    <row r="324" spans="1:10" ht="15.75" thickBot="1" x14ac:dyDescent="0.3">
      <c r="A324" s="121"/>
      <c r="B324" s="4"/>
      <c r="C324" s="4"/>
      <c r="D324" s="7">
        <v>8</v>
      </c>
      <c r="E324" s="122" t="s">
        <v>96</v>
      </c>
      <c r="F324" s="7">
        <v>17</v>
      </c>
      <c r="G324" s="7">
        <v>3</v>
      </c>
      <c r="H324" s="7"/>
      <c r="I324" s="7"/>
      <c r="J324" s="68">
        <f t="shared" si="17"/>
        <v>95</v>
      </c>
    </row>
    <row r="325" spans="1:10" ht="15.75" thickBot="1" x14ac:dyDescent="0.3">
      <c r="A325" s="121"/>
      <c r="B325" s="4"/>
      <c r="C325" s="4"/>
      <c r="D325" s="7">
        <v>9</v>
      </c>
      <c r="E325" s="4" t="s">
        <v>15</v>
      </c>
      <c r="F325" s="7">
        <v>16</v>
      </c>
      <c r="G325" s="7">
        <v>4</v>
      </c>
      <c r="H325" s="7"/>
      <c r="I325" s="7"/>
      <c r="J325" s="68">
        <f t="shared" si="17"/>
        <v>93.333333333333329</v>
      </c>
    </row>
    <row r="326" spans="1:10" ht="23.25" thickBot="1" x14ac:dyDescent="0.3">
      <c r="A326" s="121"/>
      <c r="B326" s="4"/>
      <c r="C326" s="4"/>
      <c r="D326" s="7">
        <v>10</v>
      </c>
      <c r="E326" s="4" t="s">
        <v>99</v>
      </c>
      <c r="F326" s="7">
        <v>17</v>
      </c>
      <c r="G326" s="7">
        <v>3</v>
      </c>
      <c r="H326" s="7"/>
      <c r="I326" s="7"/>
      <c r="J326" s="68">
        <f t="shared" si="17"/>
        <v>95</v>
      </c>
    </row>
    <row r="327" spans="1:10" ht="15.75" thickBot="1" x14ac:dyDescent="0.3">
      <c r="A327" s="121"/>
      <c r="B327" s="4"/>
      <c r="C327" s="4"/>
      <c r="D327" s="7">
        <v>11</v>
      </c>
      <c r="E327" s="4" t="s">
        <v>97</v>
      </c>
      <c r="F327" s="7">
        <v>17</v>
      </c>
      <c r="G327" s="7">
        <v>3</v>
      </c>
      <c r="H327" s="7"/>
      <c r="I327" s="7"/>
      <c r="J327" s="68">
        <f t="shared" si="17"/>
        <v>95</v>
      </c>
    </row>
    <row r="328" spans="1:10" ht="15.75" thickBot="1" x14ac:dyDescent="0.3">
      <c r="A328" s="121"/>
      <c r="B328" s="4"/>
      <c r="C328" s="4"/>
      <c r="D328" s="7">
        <v>12</v>
      </c>
      <c r="E328" s="4" t="s">
        <v>98</v>
      </c>
      <c r="F328" s="7">
        <v>16</v>
      </c>
      <c r="G328" s="7">
        <v>3</v>
      </c>
      <c r="H328" s="7">
        <v>1</v>
      </c>
      <c r="I328" s="7"/>
      <c r="J328" s="68">
        <f t="shared" si="17"/>
        <v>91.666666666666671</v>
      </c>
    </row>
    <row r="329" spans="1:10" ht="15.75" thickBot="1" x14ac:dyDescent="0.3">
      <c r="A329" s="121"/>
      <c r="B329" s="4"/>
      <c r="C329" s="4"/>
      <c r="D329" s="7">
        <v>13</v>
      </c>
      <c r="E329" s="4" t="s">
        <v>17</v>
      </c>
      <c r="F329" s="233">
        <v>17</v>
      </c>
      <c r="G329" s="7">
        <v>3</v>
      </c>
      <c r="H329" s="7"/>
      <c r="I329" s="7"/>
      <c r="J329" s="68">
        <f t="shared" si="17"/>
        <v>95</v>
      </c>
    </row>
    <row r="330" spans="1:10" ht="15.75" thickBot="1" x14ac:dyDescent="0.3">
      <c r="A330" s="121"/>
      <c r="B330" s="4"/>
      <c r="C330" s="4"/>
      <c r="D330" s="7">
        <v>14</v>
      </c>
      <c r="E330" s="124" t="s">
        <v>18</v>
      </c>
      <c r="F330" s="24">
        <v>16</v>
      </c>
      <c r="G330" s="7">
        <v>2</v>
      </c>
      <c r="H330" s="7">
        <v>2</v>
      </c>
      <c r="I330" s="7"/>
      <c r="J330" s="68">
        <f t="shared" si="17"/>
        <v>90</v>
      </c>
    </row>
    <row r="331" spans="1:10" ht="15.75" thickBot="1" x14ac:dyDescent="0.3">
      <c r="A331" s="121"/>
      <c r="B331" s="4"/>
      <c r="C331" s="4"/>
      <c r="D331" s="7">
        <v>15</v>
      </c>
      <c r="E331" s="4" t="s">
        <v>19</v>
      </c>
      <c r="F331" s="7">
        <v>15</v>
      </c>
      <c r="G331" s="7">
        <v>3</v>
      </c>
      <c r="H331" s="7">
        <v>2</v>
      </c>
      <c r="I331" s="7"/>
      <c r="J331" s="68">
        <f t="shared" si="17"/>
        <v>88.333333333333329</v>
      </c>
    </row>
    <row r="332" spans="1:10" ht="15.75" thickBot="1" x14ac:dyDescent="0.3">
      <c r="A332" s="121"/>
      <c r="B332" s="4"/>
      <c r="C332" s="4"/>
      <c r="D332" s="7"/>
      <c r="E332" s="4" t="s">
        <v>6</v>
      </c>
      <c r="F332" s="79">
        <v>16</v>
      </c>
      <c r="G332" s="79">
        <f>SUM(G317:G331)/15</f>
        <v>2.8666666666666667</v>
      </c>
      <c r="H332" s="79">
        <f>SUM(H317:H331)/15</f>
        <v>0.6</v>
      </c>
      <c r="I332" s="79">
        <f>SUM(I317:I331)/15</f>
        <v>0</v>
      </c>
      <c r="J332" s="80">
        <f>SUM(J317:J331)/15</f>
        <v>93.222222222222229</v>
      </c>
    </row>
    <row r="333" spans="1:10" s="126" customFormat="1" ht="24.75" customHeight="1" x14ac:dyDescent="0.2">
      <c r="A333" s="250" t="s">
        <v>290</v>
      </c>
      <c r="B333" s="259">
        <v>35</v>
      </c>
      <c r="C333" s="259">
        <v>21</v>
      </c>
      <c r="D333" s="240">
        <v>63</v>
      </c>
      <c r="E333" s="261"/>
      <c r="F333" s="259">
        <v>3</v>
      </c>
      <c r="G333" s="259">
        <v>2</v>
      </c>
      <c r="H333" s="252">
        <v>1</v>
      </c>
      <c r="I333" s="252">
        <v>0</v>
      </c>
      <c r="J333" s="263" t="s">
        <v>62</v>
      </c>
    </row>
    <row r="334" spans="1:10" s="126" customFormat="1" ht="12.75" thickBot="1" x14ac:dyDescent="0.25">
      <c r="A334" s="242" t="s">
        <v>108</v>
      </c>
      <c r="B334" s="260"/>
      <c r="C334" s="260"/>
      <c r="D334" s="241"/>
      <c r="E334" s="262"/>
      <c r="F334" s="260"/>
      <c r="G334" s="260"/>
      <c r="H334" s="246"/>
      <c r="I334" s="246"/>
      <c r="J334" s="264"/>
    </row>
    <row r="335" spans="1:10" ht="15.75" thickBot="1" x14ac:dyDescent="0.3">
      <c r="A335" s="121"/>
      <c r="B335" s="4"/>
      <c r="C335" s="4"/>
      <c r="D335" s="7">
        <v>1</v>
      </c>
      <c r="E335" s="4" t="s">
        <v>9</v>
      </c>
      <c r="F335" s="7">
        <v>15</v>
      </c>
      <c r="G335" s="7">
        <v>6</v>
      </c>
      <c r="H335" s="7"/>
      <c r="I335" s="7"/>
      <c r="J335" s="68">
        <f t="shared" ref="J335:J349" si="18">SUM((F335*3+G335*2+H335*1+I335*0)*100/63)</f>
        <v>90.476190476190482</v>
      </c>
    </row>
    <row r="336" spans="1:10" ht="23.25" thickBot="1" x14ac:dyDescent="0.3">
      <c r="A336" s="121"/>
      <c r="B336" s="4"/>
      <c r="C336" s="4"/>
      <c r="D336" s="7">
        <v>2</v>
      </c>
      <c r="E336" s="4" t="s">
        <v>10</v>
      </c>
      <c r="F336" s="7">
        <v>17</v>
      </c>
      <c r="G336" s="7">
        <v>4</v>
      </c>
      <c r="H336" s="7"/>
      <c r="I336" s="7"/>
      <c r="J336" s="68">
        <f t="shared" si="18"/>
        <v>93.650793650793645</v>
      </c>
    </row>
    <row r="337" spans="1:10" ht="15.75" thickBot="1" x14ac:dyDescent="0.3">
      <c r="A337" s="121"/>
      <c r="B337" s="4"/>
      <c r="C337" s="4"/>
      <c r="D337" s="7">
        <v>3</v>
      </c>
      <c r="E337" s="4" t="s">
        <v>11</v>
      </c>
      <c r="F337" s="7">
        <v>17</v>
      </c>
      <c r="G337" s="7">
        <v>3</v>
      </c>
      <c r="H337" s="7">
        <v>1</v>
      </c>
      <c r="I337" s="7"/>
      <c r="J337" s="68">
        <f t="shared" si="18"/>
        <v>92.063492063492063</v>
      </c>
    </row>
    <row r="338" spans="1:10" ht="15.75" thickBot="1" x14ac:dyDescent="0.3">
      <c r="A338" s="121"/>
      <c r="B338" s="4"/>
      <c r="C338" s="4"/>
      <c r="D338" s="7">
        <v>4</v>
      </c>
      <c r="E338" s="4" t="s">
        <v>12</v>
      </c>
      <c r="F338" s="7">
        <v>17</v>
      </c>
      <c r="G338" s="7">
        <v>3</v>
      </c>
      <c r="H338" s="7">
        <v>1</v>
      </c>
      <c r="I338" s="7"/>
      <c r="J338" s="68">
        <f t="shared" si="18"/>
        <v>92.063492063492063</v>
      </c>
    </row>
    <row r="339" spans="1:10" ht="15.75" thickBot="1" x14ac:dyDescent="0.3">
      <c r="A339" s="121"/>
      <c r="B339" s="4"/>
      <c r="C339" s="4"/>
      <c r="D339" s="7">
        <v>5</v>
      </c>
      <c r="E339" s="4" t="s">
        <v>13</v>
      </c>
      <c r="F339" s="7">
        <v>16</v>
      </c>
      <c r="G339" s="7">
        <v>4</v>
      </c>
      <c r="H339" s="7">
        <v>1</v>
      </c>
      <c r="I339" s="7"/>
      <c r="J339" s="68">
        <f t="shared" si="18"/>
        <v>90.476190476190482</v>
      </c>
    </row>
    <row r="340" spans="1:10" ht="15.75" thickBot="1" x14ac:dyDescent="0.3">
      <c r="A340" s="121"/>
      <c r="B340" s="4"/>
      <c r="C340" s="4"/>
      <c r="D340" s="7">
        <v>6</v>
      </c>
      <c r="E340" s="4" t="s">
        <v>95</v>
      </c>
      <c r="F340" s="7">
        <v>17</v>
      </c>
      <c r="G340" s="7">
        <v>3</v>
      </c>
      <c r="H340" s="7">
        <v>1</v>
      </c>
      <c r="I340" s="7"/>
      <c r="J340" s="68">
        <f t="shared" si="18"/>
        <v>92.063492063492063</v>
      </c>
    </row>
    <row r="341" spans="1:10" ht="15.75" thickBot="1" x14ac:dyDescent="0.3">
      <c r="A341" s="121"/>
      <c r="B341" s="4"/>
      <c r="C341" s="4"/>
      <c r="D341" s="7">
        <v>7</v>
      </c>
      <c r="E341" s="4" t="s">
        <v>21</v>
      </c>
      <c r="F341" s="7">
        <v>16</v>
      </c>
      <c r="G341" s="7">
        <v>3</v>
      </c>
      <c r="H341" s="7">
        <v>1</v>
      </c>
      <c r="I341" s="7">
        <v>1</v>
      </c>
      <c r="J341" s="68">
        <f t="shared" si="18"/>
        <v>87.301587301587304</v>
      </c>
    </row>
    <row r="342" spans="1:10" ht="15.75" thickBot="1" x14ac:dyDescent="0.3">
      <c r="A342" s="121"/>
      <c r="B342" s="4"/>
      <c r="C342" s="4"/>
      <c r="D342" s="7">
        <v>8</v>
      </c>
      <c r="E342" s="122" t="s">
        <v>96</v>
      </c>
      <c r="F342" s="7">
        <v>18</v>
      </c>
      <c r="G342" s="7">
        <v>2</v>
      </c>
      <c r="H342" s="7">
        <v>1</v>
      </c>
      <c r="I342" s="7"/>
      <c r="J342" s="68">
        <f t="shared" si="18"/>
        <v>93.650793650793645</v>
      </c>
    </row>
    <row r="343" spans="1:10" ht="15.75" thickBot="1" x14ac:dyDescent="0.3">
      <c r="A343" s="121"/>
      <c r="B343" s="4"/>
      <c r="C343" s="4"/>
      <c r="D343" s="7">
        <v>9</v>
      </c>
      <c r="E343" s="4" t="s">
        <v>15</v>
      </c>
      <c r="F343" s="7">
        <v>16</v>
      </c>
      <c r="G343" s="7">
        <v>4</v>
      </c>
      <c r="H343" s="7">
        <v>1</v>
      </c>
      <c r="I343" s="7"/>
      <c r="J343" s="68">
        <f t="shared" si="18"/>
        <v>90.476190476190482</v>
      </c>
    </row>
    <row r="344" spans="1:10" ht="23.25" thickBot="1" x14ac:dyDescent="0.3">
      <c r="A344" s="121"/>
      <c r="B344" s="4"/>
      <c r="C344" s="4"/>
      <c r="D344" s="7">
        <v>10</v>
      </c>
      <c r="E344" s="4" t="s">
        <v>99</v>
      </c>
      <c r="F344" s="7">
        <v>18</v>
      </c>
      <c r="G344" s="7">
        <v>3</v>
      </c>
      <c r="H344" s="7"/>
      <c r="I344" s="7"/>
      <c r="J344" s="68">
        <f t="shared" si="18"/>
        <v>95.238095238095241</v>
      </c>
    </row>
    <row r="345" spans="1:10" ht="15.75" thickBot="1" x14ac:dyDescent="0.3">
      <c r="A345" s="121"/>
      <c r="B345" s="4"/>
      <c r="C345" s="4"/>
      <c r="D345" s="7">
        <v>11</v>
      </c>
      <c r="E345" s="4" t="s">
        <v>97</v>
      </c>
      <c r="F345" s="7">
        <v>17</v>
      </c>
      <c r="G345" s="7">
        <v>4</v>
      </c>
      <c r="H345" s="7"/>
      <c r="I345" s="7"/>
      <c r="J345" s="68">
        <f t="shared" si="18"/>
        <v>93.650793650793645</v>
      </c>
    </row>
    <row r="346" spans="1:10" ht="15.75" thickBot="1" x14ac:dyDescent="0.3">
      <c r="A346" s="121"/>
      <c r="B346" s="4"/>
      <c r="C346" s="4"/>
      <c r="D346" s="7">
        <v>12</v>
      </c>
      <c r="E346" s="4" t="s">
        <v>98</v>
      </c>
      <c r="F346" s="7">
        <v>17</v>
      </c>
      <c r="G346" s="7">
        <v>4</v>
      </c>
      <c r="H346" s="7"/>
      <c r="I346" s="7"/>
      <c r="J346" s="68">
        <f t="shared" si="18"/>
        <v>93.650793650793645</v>
      </c>
    </row>
    <row r="347" spans="1:10" ht="15.75" thickBot="1" x14ac:dyDescent="0.3">
      <c r="A347" s="121"/>
      <c r="B347" s="4"/>
      <c r="C347" s="4"/>
      <c r="D347" s="7">
        <v>13</v>
      </c>
      <c r="E347" s="4" t="s">
        <v>17</v>
      </c>
      <c r="F347" s="233">
        <v>17</v>
      </c>
      <c r="G347" s="7">
        <v>2</v>
      </c>
      <c r="H347" s="7">
        <v>2</v>
      </c>
      <c r="I347" s="7"/>
      <c r="J347" s="68">
        <f t="shared" si="18"/>
        <v>90.476190476190482</v>
      </c>
    </row>
    <row r="348" spans="1:10" ht="15.75" thickBot="1" x14ac:dyDescent="0.3">
      <c r="A348" s="121"/>
      <c r="B348" s="4"/>
      <c r="C348" s="4"/>
      <c r="D348" s="7">
        <v>14</v>
      </c>
      <c r="E348" s="124" t="s">
        <v>18</v>
      </c>
      <c r="F348" s="24">
        <v>15</v>
      </c>
      <c r="G348" s="7">
        <v>4</v>
      </c>
      <c r="H348" s="7">
        <v>1</v>
      </c>
      <c r="I348" s="7">
        <v>1</v>
      </c>
      <c r="J348" s="68">
        <f t="shared" si="18"/>
        <v>85.714285714285708</v>
      </c>
    </row>
    <row r="349" spans="1:10" ht="15.75" thickBot="1" x14ac:dyDescent="0.3">
      <c r="A349" s="121"/>
      <c r="B349" s="4"/>
      <c r="C349" s="4"/>
      <c r="D349" s="7">
        <v>15</v>
      </c>
      <c r="E349" s="4" t="s">
        <v>19</v>
      </c>
      <c r="F349" s="7">
        <v>16</v>
      </c>
      <c r="G349" s="7">
        <v>3</v>
      </c>
      <c r="H349" s="7">
        <v>2</v>
      </c>
      <c r="I349" s="7"/>
      <c r="J349" s="68">
        <f t="shared" si="18"/>
        <v>88.888888888888886</v>
      </c>
    </row>
    <row r="350" spans="1:10" ht="15.75" thickBot="1" x14ac:dyDescent="0.3">
      <c r="A350" s="121"/>
      <c r="B350" s="4"/>
      <c r="C350" s="4"/>
      <c r="D350" s="7"/>
      <c r="E350" s="4" t="s">
        <v>6</v>
      </c>
      <c r="F350" s="79">
        <f>SUM(F335:F349)/15</f>
        <v>16.600000000000001</v>
      </c>
      <c r="G350" s="79">
        <f>SUM(G335:G349)/15</f>
        <v>3.4666666666666668</v>
      </c>
      <c r="H350" s="79">
        <f>SUM(H335:H349)/15</f>
        <v>0.8</v>
      </c>
      <c r="I350" s="79">
        <f>SUM(I335:I349)/15</f>
        <v>0.13333333333333333</v>
      </c>
      <c r="J350" s="80">
        <f>SUM(J335:J349)/15</f>
        <v>91.322751322751344</v>
      </c>
    </row>
    <row r="351" spans="1:10" s="126" customFormat="1" ht="23.25" customHeight="1" x14ac:dyDescent="0.2">
      <c r="A351" s="256" t="s">
        <v>291</v>
      </c>
      <c r="B351" s="259">
        <v>35</v>
      </c>
      <c r="C351" s="259">
        <v>21</v>
      </c>
      <c r="D351" s="240">
        <v>63</v>
      </c>
      <c r="E351" s="261"/>
      <c r="F351" s="259">
        <v>3</v>
      </c>
      <c r="G351" s="259">
        <v>2</v>
      </c>
      <c r="H351" s="252">
        <v>1</v>
      </c>
      <c r="I351" s="252">
        <v>0</v>
      </c>
      <c r="J351" s="263" t="s">
        <v>62</v>
      </c>
    </row>
    <row r="352" spans="1:10" s="126" customFormat="1" ht="12.75" thickBot="1" x14ac:dyDescent="0.25">
      <c r="A352" s="242" t="s">
        <v>206</v>
      </c>
      <c r="B352" s="260"/>
      <c r="C352" s="260"/>
      <c r="D352" s="241"/>
      <c r="E352" s="262"/>
      <c r="F352" s="260"/>
      <c r="G352" s="260"/>
      <c r="H352" s="246"/>
      <c r="I352" s="246"/>
      <c r="J352" s="264"/>
    </row>
    <row r="353" spans="1:10" ht="15.75" thickBot="1" x14ac:dyDescent="0.3">
      <c r="A353" s="121"/>
      <c r="B353" s="4"/>
      <c r="C353" s="4"/>
      <c r="D353" s="7">
        <v>1</v>
      </c>
      <c r="E353" s="4" t="s">
        <v>9</v>
      </c>
      <c r="F353" s="7">
        <v>17</v>
      </c>
      <c r="G353" s="7">
        <v>3</v>
      </c>
      <c r="H353" s="7">
        <v>1</v>
      </c>
      <c r="I353" s="7"/>
      <c r="J353" s="68">
        <f t="shared" ref="J353:J366" si="19">SUM((F353*3+G353*2+H353*1+I353*0)*100/63)</f>
        <v>92.063492063492063</v>
      </c>
    </row>
    <row r="354" spans="1:10" ht="23.25" thickBot="1" x14ac:dyDescent="0.3">
      <c r="A354" s="121"/>
      <c r="B354" s="4"/>
      <c r="C354" s="4"/>
      <c r="D354" s="7">
        <v>2</v>
      </c>
      <c r="E354" s="4" t="s">
        <v>10</v>
      </c>
      <c r="F354" s="7">
        <v>17</v>
      </c>
      <c r="G354" s="7">
        <v>3</v>
      </c>
      <c r="H354" s="7">
        <v>1</v>
      </c>
      <c r="I354" s="7"/>
      <c r="J354" s="68">
        <f t="shared" si="19"/>
        <v>92.063492063492063</v>
      </c>
    </row>
    <row r="355" spans="1:10" ht="15.75" thickBot="1" x14ac:dyDescent="0.3">
      <c r="A355" s="121"/>
      <c r="B355" s="4"/>
      <c r="C355" s="4"/>
      <c r="D355" s="7">
        <v>3</v>
      </c>
      <c r="E355" s="4" t="s">
        <v>11</v>
      </c>
      <c r="F355" s="7">
        <v>19</v>
      </c>
      <c r="G355" s="7">
        <v>2</v>
      </c>
      <c r="H355" s="7"/>
      <c r="I355" s="7"/>
      <c r="J355" s="68">
        <f t="shared" si="19"/>
        <v>96.825396825396822</v>
      </c>
    </row>
    <row r="356" spans="1:10" ht="15.75" thickBot="1" x14ac:dyDescent="0.3">
      <c r="A356" s="121"/>
      <c r="B356" s="4"/>
      <c r="C356" s="4"/>
      <c r="D356" s="7">
        <v>4</v>
      </c>
      <c r="E356" s="4" t="s">
        <v>12</v>
      </c>
      <c r="F356" s="7">
        <v>16</v>
      </c>
      <c r="G356" s="7">
        <v>4</v>
      </c>
      <c r="H356" s="7">
        <v>1</v>
      </c>
      <c r="I356" s="7"/>
      <c r="J356" s="68">
        <f t="shared" si="19"/>
        <v>90.476190476190482</v>
      </c>
    </row>
    <row r="357" spans="1:10" ht="15.75" thickBot="1" x14ac:dyDescent="0.3">
      <c r="A357" s="121"/>
      <c r="B357" s="4"/>
      <c r="C357" s="4"/>
      <c r="D357" s="7">
        <v>5</v>
      </c>
      <c r="E357" s="4" t="s">
        <v>13</v>
      </c>
      <c r="F357" s="7">
        <v>16</v>
      </c>
      <c r="G357" s="7">
        <v>4</v>
      </c>
      <c r="H357" s="7">
        <v>1</v>
      </c>
      <c r="I357" s="7"/>
      <c r="J357" s="68">
        <f t="shared" si="19"/>
        <v>90.476190476190482</v>
      </c>
    </row>
    <row r="358" spans="1:10" ht="15.75" thickBot="1" x14ac:dyDescent="0.3">
      <c r="A358" s="121"/>
      <c r="B358" s="4"/>
      <c r="C358" s="4"/>
      <c r="D358" s="7">
        <v>6</v>
      </c>
      <c r="E358" s="4" t="s">
        <v>95</v>
      </c>
      <c r="F358" s="7">
        <v>16</v>
      </c>
      <c r="G358" s="7">
        <v>2</v>
      </c>
      <c r="H358" s="7">
        <v>2</v>
      </c>
      <c r="I358" s="7">
        <v>1</v>
      </c>
      <c r="J358" s="68">
        <f t="shared" si="19"/>
        <v>85.714285714285708</v>
      </c>
    </row>
    <row r="359" spans="1:10" ht="15.75" thickBot="1" x14ac:dyDescent="0.3">
      <c r="A359" s="121"/>
      <c r="B359" s="4"/>
      <c r="C359" s="4"/>
      <c r="D359" s="7">
        <v>7</v>
      </c>
      <c r="E359" s="4" t="s">
        <v>21</v>
      </c>
      <c r="F359" s="7">
        <v>15</v>
      </c>
      <c r="G359" s="7">
        <v>3</v>
      </c>
      <c r="H359" s="7">
        <v>3</v>
      </c>
      <c r="I359" s="7"/>
      <c r="J359" s="68">
        <f t="shared" si="19"/>
        <v>85.714285714285708</v>
      </c>
    </row>
    <row r="360" spans="1:10" ht="15.75" thickBot="1" x14ac:dyDescent="0.3">
      <c r="A360" s="121"/>
      <c r="B360" s="4"/>
      <c r="C360" s="4"/>
      <c r="D360" s="7">
        <v>8</v>
      </c>
      <c r="E360" s="122" t="s">
        <v>96</v>
      </c>
      <c r="F360" s="7">
        <v>18</v>
      </c>
      <c r="G360" s="7">
        <v>2</v>
      </c>
      <c r="H360" s="7">
        <v>1</v>
      </c>
      <c r="I360" s="7"/>
      <c r="J360" s="68">
        <f t="shared" si="19"/>
        <v>93.650793650793645</v>
      </c>
    </row>
    <row r="361" spans="1:10" ht="15.75" thickBot="1" x14ac:dyDescent="0.3">
      <c r="A361" s="121"/>
      <c r="B361" s="4"/>
      <c r="C361" s="4"/>
      <c r="D361" s="7">
        <v>9</v>
      </c>
      <c r="E361" s="4" t="s">
        <v>15</v>
      </c>
      <c r="F361" s="7">
        <v>14</v>
      </c>
      <c r="G361" s="7">
        <v>4</v>
      </c>
      <c r="H361" s="7">
        <v>3</v>
      </c>
      <c r="I361" s="7"/>
      <c r="J361" s="68">
        <f t="shared" si="19"/>
        <v>84.126984126984127</v>
      </c>
    </row>
    <row r="362" spans="1:10" ht="23.25" thickBot="1" x14ac:dyDescent="0.3">
      <c r="A362" s="121"/>
      <c r="B362" s="4"/>
      <c r="C362" s="4"/>
      <c r="D362" s="7">
        <v>10</v>
      </c>
      <c r="E362" s="4" t="s">
        <v>99</v>
      </c>
      <c r="F362" s="7">
        <v>16</v>
      </c>
      <c r="G362" s="7">
        <v>3</v>
      </c>
      <c r="H362" s="7">
        <v>2</v>
      </c>
      <c r="I362" s="7"/>
      <c r="J362" s="68">
        <f t="shared" si="19"/>
        <v>88.888888888888886</v>
      </c>
    </row>
    <row r="363" spans="1:10" ht="15.75" thickBot="1" x14ac:dyDescent="0.3">
      <c r="A363" s="121"/>
      <c r="B363" s="4"/>
      <c r="C363" s="4"/>
      <c r="D363" s="7">
        <v>11</v>
      </c>
      <c r="E363" s="4" t="s">
        <v>97</v>
      </c>
      <c r="F363" s="7">
        <v>17</v>
      </c>
      <c r="G363" s="7">
        <v>3</v>
      </c>
      <c r="H363" s="7">
        <v>1</v>
      </c>
      <c r="I363" s="7"/>
      <c r="J363" s="68">
        <f t="shared" si="19"/>
        <v>92.063492063492063</v>
      </c>
    </row>
    <row r="364" spans="1:10" ht="15.75" thickBot="1" x14ac:dyDescent="0.3">
      <c r="A364" s="121"/>
      <c r="B364" s="4"/>
      <c r="C364" s="4"/>
      <c r="D364" s="7">
        <v>12</v>
      </c>
      <c r="E364" s="4" t="s">
        <v>98</v>
      </c>
      <c r="F364" s="7">
        <v>16</v>
      </c>
      <c r="G364" s="7">
        <v>2</v>
      </c>
      <c r="H364" s="7">
        <v>2</v>
      </c>
      <c r="I364" s="7">
        <v>1</v>
      </c>
      <c r="J364" s="68">
        <f t="shared" si="19"/>
        <v>85.714285714285708</v>
      </c>
    </row>
    <row r="365" spans="1:10" ht="15.75" thickBot="1" x14ac:dyDescent="0.3">
      <c r="A365" s="121"/>
      <c r="B365" s="4"/>
      <c r="C365" s="4"/>
      <c r="D365" s="7">
        <v>13</v>
      </c>
      <c r="E365" s="4" t="s">
        <v>17</v>
      </c>
      <c r="F365" s="233">
        <v>14</v>
      </c>
      <c r="G365" s="7">
        <v>3</v>
      </c>
      <c r="H365" s="7">
        <v>3</v>
      </c>
      <c r="I365" s="7">
        <v>1</v>
      </c>
      <c r="J365" s="68">
        <f t="shared" si="19"/>
        <v>80.952380952380949</v>
      </c>
    </row>
    <row r="366" spans="1:10" ht="15.75" thickBot="1" x14ac:dyDescent="0.3">
      <c r="A366" s="121"/>
      <c r="B366" s="4"/>
      <c r="C366" s="4"/>
      <c r="D366" s="7">
        <v>14</v>
      </c>
      <c r="E366" s="124" t="s">
        <v>18</v>
      </c>
      <c r="F366" s="24">
        <v>15</v>
      </c>
      <c r="G366" s="7">
        <v>5</v>
      </c>
      <c r="H366" s="7">
        <v>1</v>
      </c>
      <c r="I366" s="7"/>
      <c r="J366" s="68">
        <f t="shared" si="19"/>
        <v>88.888888888888886</v>
      </c>
    </row>
    <row r="367" spans="1:10" ht="15.75" thickBot="1" x14ac:dyDescent="0.3">
      <c r="A367" s="121"/>
      <c r="B367" s="4"/>
      <c r="C367" s="4"/>
      <c r="D367" s="7">
        <v>15</v>
      </c>
      <c r="E367" s="4" t="s">
        <v>19</v>
      </c>
      <c r="F367" s="7">
        <v>16</v>
      </c>
      <c r="G367" s="7">
        <v>2</v>
      </c>
      <c r="H367" s="7">
        <v>2</v>
      </c>
      <c r="I367" s="7">
        <v>1</v>
      </c>
      <c r="J367" s="68">
        <f>SUM((F367*3+G367*2+H367*1+I367*0)*100/60)</f>
        <v>90</v>
      </c>
    </row>
    <row r="368" spans="1:10" ht="15.75" thickBot="1" x14ac:dyDescent="0.3">
      <c r="A368" s="125"/>
      <c r="B368" s="4"/>
      <c r="C368" s="4"/>
      <c r="D368" s="7"/>
      <c r="E368" s="4" t="s">
        <v>6</v>
      </c>
      <c r="F368" s="79">
        <f>SUM(F353:F367)/15</f>
        <v>16.133333333333333</v>
      </c>
      <c r="G368" s="79">
        <f>SUM(G353:G367)/15</f>
        <v>3</v>
      </c>
      <c r="H368" s="79">
        <f>SUM(H353:H367)/15</f>
        <v>1.6</v>
      </c>
      <c r="I368" s="79">
        <f>SUM(I353:I367)/15</f>
        <v>0.26666666666666666</v>
      </c>
      <c r="J368" s="80">
        <f>SUM(J353:J367)/15</f>
        <v>89.174603174603163</v>
      </c>
    </row>
    <row r="369" spans="1:10" s="126" customFormat="1" ht="25.5" customHeight="1" x14ac:dyDescent="0.2">
      <c r="A369" s="256" t="s">
        <v>292</v>
      </c>
      <c r="B369" s="259">
        <v>35</v>
      </c>
      <c r="C369" s="259">
        <v>20</v>
      </c>
      <c r="D369" s="240">
        <v>60</v>
      </c>
      <c r="E369" s="261"/>
      <c r="F369" s="259">
        <v>3</v>
      </c>
      <c r="G369" s="259">
        <v>2</v>
      </c>
      <c r="H369" s="252">
        <v>1</v>
      </c>
      <c r="I369" s="252">
        <v>0</v>
      </c>
      <c r="J369" s="263" t="s">
        <v>62</v>
      </c>
    </row>
    <row r="370" spans="1:10" s="126" customFormat="1" ht="12.75" thickBot="1" x14ac:dyDescent="0.25">
      <c r="A370" s="242" t="s">
        <v>64</v>
      </c>
      <c r="B370" s="260"/>
      <c r="C370" s="260"/>
      <c r="D370" s="241"/>
      <c r="E370" s="262"/>
      <c r="F370" s="260"/>
      <c r="G370" s="260"/>
      <c r="H370" s="246"/>
      <c r="I370" s="246"/>
      <c r="J370" s="264"/>
    </row>
    <row r="371" spans="1:10" ht="15.75" thickBot="1" x14ac:dyDescent="0.3">
      <c r="A371" s="121"/>
      <c r="B371" s="4"/>
      <c r="C371" s="4"/>
      <c r="D371" s="7">
        <v>1</v>
      </c>
      <c r="E371" s="4" t="s">
        <v>9</v>
      </c>
      <c r="F371" s="7">
        <v>14</v>
      </c>
      <c r="G371" s="7">
        <v>4</v>
      </c>
      <c r="H371" s="7">
        <v>2</v>
      </c>
      <c r="I371" s="7"/>
      <c r="J371" s="68">
        <f t="shared" ref="J371:J385" si="20">SUM((F371*3+G371*2+H371*1+I371*0)*100/60)</f>
        <v>86.666666666666671</v>
      </c>
    </row>
    <row r="372" spans="1:10" ht="23.25" thickBot="1" x14ac:dyDescent="0.3">
      <c r="A372" s="121"/>
      <c r="B372" s="4"/>
      <c r="C372" s="4"/>
      <c r="D372" s="7">
        <v>2</v>
      </c>
      <c r="E372" s="4" t="s">
        <v>10</v>
      </c>
      <c r="F372" s="7">
        <v>15</v>
      </c>
      <c r="G372" s="7">
        <v>4</v>
      </c>
      <c r="H372" s="7">
        <v>1</v>
      </c>
      <c r="I372" s="7"/>
      <c r="J372" s="68">
        <f t="shared" si="20"/>
        <v>90</v>
      </c>
    </row>
    <row r="373" spans="1:10" ht="15.75" thickBot="1" x14ac:dyDescent="0.3">
      <c r="A373" s="121"/>
      <c r="B373" s="4"/>
      <c r="C373" s="4"/>
      <c r="D373" s="7">
        <v>3</v>
      </c>
      <c r="E373" s="4" t="s">
        <v>11</v>
      </c>
      <c r="F373" s="7">
        <v>14</v>
      </c>
      <c r="G373" s="7">
        <v>4</v>
      </c>
      <c r="H373" s="7">
        <v>2</v>
      </c>
      <c r="I373" s="7"/>
      <c r="J373" s="68">
        <f t="shared" si="20"/>
        <v>86.666666666666671</v>
      </c>
    </row>
    <row r="374" spans="1:10" ht="15.75" thickBot="1" x14ac:dyDescent="0.3">
      <c r="A374" s="121"/>
      <c r="B374" s="4"/>
      <c r="C374" s="4"/>
      <c r="D374" s="7">
        <v>4</v>
      </c>
      <c r="E374" s="4" t="s">
        <v>12</v>
      </c>
      <c r="F374" s="7">
        <v>14</v>
      </c>
      <c r="G374" s="7">
        <v>4</v>
      </c>
      <c r="H374" s="7">
        <v>2</v>
      </c>
      <c r="I374" s="7"/>
      <c r="J374" s="68">
        <f t="shared" si="20"/>
        <v>86.666666666666671</v>
      </c>
    </row>
    <row r="375" spans="1:10" ht="15.75" thickBot="1" x14ac:dyDescent="0.3">
      <c r="A375" s="121"/>
      <c r="B375" s="4"/>
      <c r="C375" s="4"/>
      <c r="D375" s="7">
        <v>5</v>
      </c>
      <c r="E375" s="4" t="s">
        <v>13</v>
      </c>
      <c r="F375" s="7">
        <v>12</v>
      </c>
      <c r="G375" s="7">
        <v>5</v>
      </c>
      <c r="H375" s="7">
        <v>3</v>
      </c>
      <c r="I375" s="7"/>
      <c r="J375" s="68">
        <f t="shared" si="20"/>
        <v>81.666666666666671</v>
      </c>
    </row>
    <row r="376" spans="1:10" ht="15.75" thickBot="1" x14ac:dyDescent="0.3">
      <c r="A376" s="121"/>
      <c r="B376" s="4"/>
      <c r="C376" s="4"/>
      <c r="D376" s="7">
        <v>6</v>
      </c>
      <c r="E376" s="4" t="s">
        <v>95</v>
      </c>
      <c r="F376" s="7">
        <v>13</v>
      </c>
      <c r="G376" s="7">
        <v>6</v>
      </c>
      <c r="H376" s="7">
        <v>1</v>
      </c>
      <c r="I376" s="7"/>
      <c r="J376" s="68">
        <f t="shared" si="20"/>
        <v>86.666666666666671</v>
      </c>
    </row>
    <row r="377" spans="1:10" ht="15.75" thickBot="1" x14ac:dyDescent="0.3">
      <c r="A377" s="121"/>
      <c r="B377" s="4"/>
      <c r="C377" s="4"/>
      <c r="D377" s="7">
        <v>7</v>
      </c>
      <c r="E377" s="4" t="s">
        <v>21</v>
      </c>
      <c r="F377" s="7">
        <v>13</v>
      </c>
      <c r="G377" s="7">
        <v>5</v>
      </c>
      <c r="H377" s="7">
        <v>2</v>
      </c>
      <c r="I377" s="7"/>
      <c r="J377" s="68">
        <f t="shared" si="20"/>
        <v>85</v>
      </c>
    </row>
    <row r="378" spans="1:10" ht="15.75" thickBot="1" x14ac:dyDescent="0.3">
      <c r="A378" s="121"/>
      <c r="B378" s="4"/>
      <c r="C378" s="4"/>
      <c r="D378" s="7">
        <v>8</v>
      </c>
      <c r="E378" s="122" t="s">
        <v>96</v>
      </c>
      <c r="F378" s="7">
        <v>14</v>
      </c>
      <c r="G378" s="7">
        <v>4</v>
      </c>
      <c r="H378" s="7">
        <v>2</v>
      </c>
      <c r="I378" s="7"/>
      <c r="J378" s="68">
        <f t="shared" si="20"/>
        <v>86.666666666666671</v>
      </c>
    </row>
    <row r="379" spans="1:10" ht="15.75" thickBot="1" x14ac:dyDescent="0.3">
      <c r="A379" s="121"/>
      <c r="B379" s="4"/>
      <c r="C379" s="4"/>
      <c r="D379" s="7">
        <v>9</v>
      </c>
      <c r="E379" s="4" t="s">
        <v>15</v>
      </c>
      <c r="F379" s="7">
        <v>12</v>
      </c>
      <c r="G379" s="7">
        <v>6</v>
      </c>
      <c r="H379" s="7">
        <v>2</v>
      </c>
      <c r="I379" s="7"/>
      <c r="J379" s="68">
        <f t="shared" si="20"/>
        <v>83.333333333333329</v>
      </c>
    </row>
    <row r="380" spans="1:10" ht="23.25" thickBot="1" x14ac:dyDescent="0.3">
      <c r="A380" s="121"/>
      <c r="B380" s="4"/>
      <c r="C380" s="4"/>
      <c r="D380" s="7">
        <v>10</v>
      </c>
      <c r="E380" s="4" t="s">
        <v>99</v>
      </c>
      <c r="F380" s="7">
        <v>15</v>
      </c>
      <c r="G380" s="7">
        <v>4</v>
      </c>
      <c r="H380" s="7">
        <v>1</v>
      </c>
      <c r="I380" s="7"/>
      <c r="J380" s="68">
        <f t="shared" si="20"/>
        <v>90</v>
      </c>
    </row>
    <row r="381" spans="1:10" ht="15.75" thickBot="1" x14ac:dyDescent="0.3">
      <c r="A381" s="121"/>
      <c r="B381" s="4"/>
      <c r="C381" s="4"/>
      <c r="D381" s="7">
        <v>11</v>
      </c>
      <c r="E381" s="4" t="s">
        <v>97</v>
      </c>
      <c r="F381" s="7">
        <v>15</v>
      </c>
      <c r="G381" s="7">
        <v>5</v>
      </c>
      <c r="H381" s="7"/>
      <c r="I381" s="7"/>
      <c r="J381" s="68">
        <f t="shared" si="20"/>
        <v>91.666666666666671</v>
      </c>
    </row>
    <row r="382" spans="1:10" ht="15.75" thickBot="1" x14ac:dyDescent="0.3">
      <c r="A382" s="121"/>
      <c r="B382" s="4"/>
      <c r="C382" s="4"/>
      <c r="D382" s="7">
        <v>12</v>
      </c>
      <c r="E382" s="4" t="s">
        <v>98</v>
      </c>
      <c r="F382" s="7">
        <v>12</v>
      </c>
      <c r="G382" s="7">
        <v>4</v>
      </c>
      <c r="H382" s="7">
        <v>2</v>
      </c>
      <c r="I382" s="7">
        <v>2</v>
      </c>
      <c r="J382" s="68">
        <f t="shared" si="20"/>
        <v>76.666666666666671</v>
      </c>
    </row>
    <row r="383" spans="1:10" ht="15.75" thickBot="1" x14ac:dyDescent="0.3">
      <c r="A383" s="121"/>
      <c r="B383" s="4"/>
      <c r="C383" s="4"/>
      <c r="D383" s="7">
        <v>13</v>
      </c>
      <c r="E383" s="4" t="s">
        <v>17</v>
      </c>
      <c r="F383" s="233">
        <v>11</v>
      </c>
      <c r="G383" s="7">
        <v>6</v>
      </c>
      <c r="H383" s="7">
        <v>2</v>
      </c>
      <c r="I383" s="7">
        <v>1</v>
      </c>
      <c r="J383" s="68">
        <f t="shared" si="20"/>
        <v>78.333333333333329</v>
      </c>
    </row>
    <row r="384" spans="1:10" ht="15.75" thickBot="1" x14ac:dyDescent="0.3">
      <c r="A384" s="121"/>
      <c r="B384" s="4"/>
      <c r="C384" s="4"/>
      <c r="D384" s="7">
        <v>14</v>
      </c>
      <c r="E384" s="124" t="s">
        <v>18</v>
      </c>
      <c r="F384" s="24">
        <v>11</v>
      </c>
      <c r="G384" s="7">
        <v>6</v>
      </c>
      <c r="H384" s="7">
        <v>2</v>
      </c>
      <c r="I384" s="7">
        <v>1</v>
      </c>
      <c r="J384" s="68">
        <f t="shared" si="20"/>
        <v>78.333333333333329</v>
      </c>
    </row>
    <row r="385" spans="1:10" ht="15.75" thickBot="1" x14ac:dyDescent="0.3">
      <c r="A385" s="121"/>
      <c r="B385" s="4"/>
      <c r="C385" s="4"/>
      <c r="D385" s="7">
        <v>15</v>
      </c>
      <c r="E385" s="4" t="s">
        <v>19</v>
      </c>
      <c r="F385" s="7">
        <v>12</v>
      </c>
      <c r="G385" s="7">
        <v>4</v>
      </c>
      <c r="H385" s="7">
        <v>2</v>
      </c>
      <c r="I385" s="7">
        <v>2</v>
      </c>
      <c r="J385" s="68">
        <f t="shared" si="20"/>
        <v>76.666666666666671</v>
      </c>
    </row>
    <row r="386" spans="1:10" ht="15.75" thickBot="1" x14ac:dyDescent="0.3">
      <c r="A386" s="121"/>
      <c r="B386" s="4"/>
      <c r="C386" s="4"/>
      <c r="D386" s="7"/>
      <c r="E386" s="4" t="s">
        <v>6</v>
      </c>
      <c r="F386" s="79">
        <f>SUM(F371:F385)/15</f>
        <v>13.133333333333333</v>
      </c>
      <c r="G386" s="79">
        <f>SUM(G371:G385)/15</f>
        <v>4.7333333333333334</v>
      </c>
      <c r="H386" s="79">
        <f>SUM(H371:H385)/15</f>
        <v>1.7333333333333334</v>
      </c>
      <c r="I386" s="79">
        <f>SUM(I371:I385)/15</f>
        <v>0.4</v>
      </c>
      <c r="J386" s="80">
        <f>SUM(J371:J385)/15</f>
        <v>84.333333333333329</v>
      </c>
    </row>
    <row r="387" spans="1:10" s="126" customFormat="1" ht="24" x14ac:dyDescent="0.2">
      <c r="A387" s="250" t="s">
        <v>293</v>
      </c>
      <c r="B387" s="259">
        <v>35</v>
      </c>
      <c r="C387" s="259">
        <v>21</v>
      </c>
      <c r="D387" s="240">
        <v>63</v>
      </c>
      <c r="E387" s="261"/>
      <c r="F387" s="259">
        <v>3</v>
      </c>
      <c r="G387" s="259">
        <v>2</v>
      </c>
      <c r="H387" s="252">
        <v>1</v>
      </c>
      <c r="I387" s="252">
        <v>0</v>
      </c>
      <c r="J387" s="263" t="s">
        <v>62</v>
      </c>
    </row>
    <row r="388" spans="1:10" s="126" customFormat="1" ht="12.75" thickBot="1" x14ac:dyDescent="0.25">
      <c r="A388" s="242" t="s">
        <v>207</v>
      </c>
      <c r="B388" s="260"/>
      <c r="C388" s="260"/>
      <c r="D388" s="241"/>
      <c r="E388" s="262"/>
      <c r="F388" s="260"/>
      <c r="G388" s="260"/>
      <c r="H388" s="246"/>
      <c r="I388" s="246"/>
      <c r="J388" s="264"/>
    </row>
    <row r="389" spans="1:10" ht="15.75" thickBot="1" x14ac:dyDescent="0.3">
      <c r="A389" s="121"/>
      <c r="B389" s="4"/>
      <c r="C389" s="4"/>
      <c r="D389" s="7">
        <v>1</v>
      </c>
      <c r="E389" s="4" t="s">
        <v>9</v>
      </c>
      <c r="F389" s="7">
        <v>17</v>
      </c>
      <c r="G389" s="7">
        <v>3</v>
      </c>
      <c r="H389" s="7">
        <v>1</v>
      </c>
      <c r="I389" s="7"/>
      <c r="J389" s="68">
        <f t="shared" ref="J389:J403" si="21">SUM((F389*3+G389*2+H389*1+I389*0)*100/63)</f>
        <v>92.063492063492063</v>
      </c>
    </row>
    <row r="390" spans="1:10" ht="23.25" thickBot="1" x14ac:dyDescent="0.3">
      <c r="A390" s="121"/>
      <c r="B390" s="4"/>
      <c r="C390" s="4"/>
      <c r="D390" s="7">
        <v>2</v>
      </c>
      <c r="E390" s="4" t="s">
        <v>10</v>
      </c>
      <c r="F390" s="7">
        <v>18</v>
      </c>
      <c r="G390" s="7">
        <v>2</v>
      </c>
      <c r="H390" s="7">
        <v>1</v>
      </c>
      <c r="I390" s="7"/>
      <c r="J390" s="68">
        <f t="shared" si="21"/>
        <v>93.650793650793645</v>
      </c>
    </row>
    <row r="391" spans="1:10" ht="15.75" thickBot="1" x14ac:dyDescent="0.3">
      <c r="A391" s="121"/>
      <c r="B391" s="4"/>
      <c r="C391" s="4"/>
      <c r="D391" s="7">
        <v>3</v>
      </c>
      <c r="E391" s="4" t="s">
        <v>11</v>
      </c>
      <c r="F391" s="7">
        <v>19</v>
      </c>
      <c r="G391" s="7">
        <v>2</v>
      </c>
      <c r="H391" s="7"/>
      <c r="I391" s="7"/>
      <c r="J391" s="68">
        <f t="shared" si="21"/>
        <v>96.825396825396822</v>
      </c>
    </row>
    <row r="392" spans="1:10" ht="15.75" thickBot="1" x14ac:dyDescent="0.3">
      <c r="A392" s="121"/>
      <c r="B392" s="4"/>
      <c r="C392" s="4"/>
      <c r="D392" s="7">
        <v>4</v>
      </c>
      <c r="E392" s="4" t="s">
        <v>12</v>
      </c>
      <c r="F392" s="7">
        <v>16</v>
      </c>
      <c r="G392" s="7">
        <v>4</v>
      </c>
      <c r="H392" s="7">
        <v>1</v>
      </c>
      <c r="I392" s="7"/>
      <c r="J392" s="68">
        <f t="shared" si="21"/>
        <v>90.476190476190482</v>
      </c>
    </row>
    <row r="393" spans="1:10" ht="15.75" thickBot="1" x14ac:dyDescent="0.3">
      <c r="A393" s="121"/>
      <c r="B393" s="4"/>
      <c r="C393" s="4"/>
      <c r="D393" s="7">
        <v>5</v>
      </c>
      <c r="E393" s="4" t="s">
        <v>13</v>
      </c>
      <c r="F393" s="7">
        <v>16</v>
      </c>
      <c r="G393" s="7">
        <v>4</v>
      </c>
      <c r="H393" s="7">
        <v>1</v>
      </c>
      <c r="I393" s="7"/>
      <c r="J393" s="68">
        <f t="shared" si="21"/>
        <v>90.476190476190482</v>
      </c>
    </row>
    <row r="394" spans="1:10" ht="15.75" thickBot="1" x14ac:dyDescent="0.3">
      <c r="A394" s="121"/>
      <c r="B394" s="4"/>
      <c r="C394" s="4"/>
      <c r="D394" s="7">
        <v>6</v>
      </c>
      <c r="E394" s="4" t="s">
        <v>95</v>
      </c>
      <c r="F394" s="7">
        <v>16</v>
      </c>
      <c r="G394" s="7">
        <v>2</v>
      </c>
      <c r="H394" s="7">
        <v>2</v>
      </c>
      <c r="I394" s="7">
        <v>1</v>
      </c>
      <c r="J394" s="68">
        <f t="shared" si="21"/>
        <v>85.714285714285708</v>
      </c>
    </row>
    <row r="395" spans="1:10" ht="15.75" thickBot="1" x14ac:dyDescent="0.3">
      <c r="A395" s="121"/>
      <c r="B395" s="4"/>
      <c r="C395" s="4"/>
      <c r="D395" s="7">
        <v>7</v>
      </c>
      <c r="E395" s="4" t="s">
        <v>21</v>
      </c>
      <c r="F395" s="7">
        <v>15</v>
      </c>
      <c r="G395" s="7">
        <v>3</v>
      </c>
      <c r="H395" s="7">
        <v>3</v>
      </c>
      <c r="I395" s="7"/>
      <c r="J395" s="68">
        <f t="shared" si="21"/>
        <v>85.714285714285708</v>
      </c>
    </row>
    <row r="396" spans="1:10" ht="15.75" thickBot="1" x14ac:dyDescent="0.3">
      <c r="A396" s="121"/>
      <c r="B396" s="4"/>
      <c r="C396" s="4"/>
      <c r="D396" s="7">
        <v>8</v>
      </c>
      <c r="E396" s="122" t="s">
        <v>96</v>
      </c>
      <c r="F396" s="7">
        <v>18</v>
      </c>
      <c r="G396" s="7">
        <v>2</v>
      </c>
      <c r="H396" s="7">
        <v>1</v>
      </c>
      <c r="I396" s="7"/>
      <c r="J396" s="68">
        <f t="shared" si="21"/>
        <v>93.650793650793645</v>
      </c>
    </row>
    <row r="397" spans="1:10" ht="15.75" thickBot="1" x14ac:dyDescent="0.3">
      <c r="A397" s="121"/>
      <c r="B397" s="4"/>
      <c r="C397" s="4"/>
      <c r="D397" s="7">
        <v>9</v>
      </c>
      <c r="E397" s="4" t="s">
        <v>15</v>
      </c>
      <c r="F397" s="7">
        <v>14</v>
      </c>
      <c r="G397" s="7">
        <v>4</v>
      </c>
      <c r="H397" s="7">
        <v>3</v>
      </c>
      <c r="I397" s="7"/>
      <c r="J397" s="68">
        <f t="shared" si="21"/>
        <v>84.126984126984127</v>
      </c>
    </row>
    <row r="398" spans="1:10" ht="23.25" thickBot="1" x14ac:dyDescent="0.3">
      <c r="A398" s="121"/>
      <c r="B398" s="4"/>
      <c r="C398" s="4"/>
      <c r="D398" s="7">
        <v>10</v>
      </c>
      <c r="E398" s="4" t="s">
        <v>99</v>
      </c>
      <c r="F398" s="7">
        <v>17</v>
      </c>
      <c r="G398" s="7">
        <v>3</v>
      </c>
      <c r="H398" s="7">
        <v>1</v>
      </c>
      <c r="I398" s="7"/>
      <c r="J398" s="68">
        <f t="shared" si="21"/>
        <v>92.063492063492063</v>
      </c>
    </row>
    <row r="399" spans="1:10" ht="15.75" thickBot="1" x14ac:dyDescent="0.3">
      <c r="A399" s="121"/>
      <c r="B399" s="4"/>
      <c r="C399" s="4"/>
      <c r="D399" s="7">
        <v>11</v>
      </c>
      <c r="E399" s="4" t="s">
        <v>97</v>
      </c>
      <c r="F399" s="7">
        <v>18</v>
      </c>
      <c r="G399" s="7">
        <v>2</v>
      </c>
      <c r="H399" s="7">
        <v>1</v>
      </c>
      <c r="I399" s="7"/>
      <c r="J399" s="68">
        <f t="shared" si="21"/>
        <v>93.650793650793645</v>
      </c>
    </row>
    <row r="400" spans="1:10" ht="15.75" thickBot="1" x14ac:dyDescent="0.3">
      <c r="A400" s="121"/>
      <c r="B400" s="4"/>
      <c r="C400" s="4"/>
      <c r="D400" s="7">
        <v>12</v>
      </c>
      <c r="E400" s="4" t="s">
        <v>98</v>
      </c>
      <c r="F400" s="7">
        <v>16</v>
      </c>
      <c r="G400" s="7">
        <v>2</v>
      </c>
      <c r="H400" s="7">
        <v>2</v>
      </c>
      <c r="I400" s="7">
        <v>1</v>
      </c>
      <c r="J400" s="68">
        <f t="shared" si="21"/>
        <v>85.714285714285708</v>
      </c>
    </row>
    <row r="401" spans="1:10" ht="15.75" thickBot="1" x14ac:dyDescent="0.3">
      <c r="A401" s="121"/>
      <c r="B401" s="4"/>
      <c r="C401" s="4"/>
      <c r="D401" s="7">
        <v>13</v>
      </c>
      <c r="E401" s="4" t="s">
        <v>17</v>
      </c>
      <c r="F401" s="233">
        <v>14</v>
      </c>
      <c r="G401" s="7">
        <v>4</v>
      </c>
      <c r="H401" s="7">
        <v>2</v>
      </c>
      <c r="I401" s="7">
        <v>1</v>
      </c>
      <c r="J401" s="68">
        <f t="shared" si="21"/>
        <v>82.539682539682545</v>
      </c>
    </row>
    <row r="402" spans="1:10" ht="15.75" thickBot="1" x14ac:dyDescent="0.3">
      <c r="A402" s="121"/>
      <c r="B402" s="4"/>
      <c r="C402" s="4"/>
      <c r="D402" s="7">
        <v>14</v>
      </c>
      <c r="E402" s="124" t="s">
        <v>18</v>
      </c>
      <c r="F402" s="24">
        <v>16</v>
      </c>
      <c r="G402" s="7">
        <v>4</v>
      </c>
      <c r="H402" s="7">
        <v>1</v>
      </c>
      <c r="I402" s="7"/>
      <c r="J402" s="68">
        <f t="shared" si="21"/>
        <v>90.476190476190482</v>
      </c>
    </row>
    <row r="403" spans="1:10" ht="15.75" thickBot="1" x14ac:dyDescent="0.3">
      <c r="A403" s="121"/>
      <c r="B403" s="4"/>
      <c r="C403" s="4"/>
      <c r="D403" s="7">
        <v>15</v>
      </c>
      <c r="E403" s="4" t="s">
        <v>19</v>
      </c>
      <c r="F403" s="7">
        <v>16</v>
      </c>
      <c r="G403" s="7">
        <v>2</v>
      </c>
      <c r="H403" s="7">
        <v>2</v>
      </c>
      <c r="I403" s="7">
        <v>1</v>
      </c>
      <c r="J403" s="68">
        <f t="shared" si="21"/>
        <v>85.714285714285708</v>
      </c>
    </row>
    <row r="404" spans="1:10" ht="15.75" thickBot="1" x14ac:dyDescent="0.3">
      <c r="A404" s="121"/>
      <c r="B404" s="4"/>
      <c r="C404" s="4"/>
      <c r="D404" s="7"/>
      <c r="E404" s="4" t="s">
        <v>6</v>
      </c>
      <c r="F404" s="79">
        <f>SUM(F389:F403)/15</f>
        <v>16.399999999999999</v>
      </c>
      <c r="G404" s="79">
        <f>SUM(G389:G403)/15</f>
        <v>2.8666666666666667</v>
      </c>
      <c r="H404" s="79">
        <v>2</v>
      </c>
      <c r="I404" s="79">
        <f>SUM(I389:I403)/15</f>
        <v>0.26666666666666666</v>
      </c>
      <c r="J404" s="80">
        <f>SUM(J389:J403)/15</f>
        <v>89.523809523809504</v>
      </c>
    </row>
    <row r="405" spans="1:10" s="126" customFormat="1" ht="24" x14ac:dyDescent="0.2">
      <c r="A405" s="250" t="s">
        <v>294</v>
      </c>
      <c r="B405" s="259">
        <v>35</v>
      </c>
      <c r="C405" s="259">
        <v>21</v>
      </c>
      <c r="D405" s="240">
        <v>63</v>
      </c>
      <c r="E405" s="261"/>
      <c r="F405" s="259">
        <v>3</v>
      </c>
      <c r="G405" s="259">
        <v>2</v>
      </c>
      <c r="H405" s="252">
        <v>1</v>
      </c>
      <c r="I405" s="252">
        <v>0</v>
      </c>
      <c r="J405" s="263" t="s">
        <v>62</v>
      </c>
    </row>
    <row r="406" spans="1:10" s="126" customFormat="1" ht="12.75" thickBot="1" x14ac:dyDescent="0.25">
      <c r="A406" s="242" t="s">
        <v>198</v>
      </c>
      <c r="B406" s="260"/>
      <c r="C406" s="260"/>
      <c r="D406" s="241"/>
      <c r="E406" s="262"/>
      <c r="F406" s="260"/>
      <c r="G406" s="260"/>
      <c r="H406" s="246"/>
      <c r="I406" s="246"/>
      <c r="J406" s="264"/>
    </row>
    <row r="407" spans="1:10" ht="15.75" thickBot="1" x14ac:dyDescent="0.3">
      <c r="A407" s="121"/>
      <c r="B407" s="4"/>
      <c r="C407" s="7"/>
      <c r="D407" s="7">
        <v>1</v>
      </c>
      <c r="E407" s="4" t="s">
        <v>9</v>
      </c>
      <c r="F407" s="7">
        <v>16</v>
      </c>
      <c r="G407" s="7">
        <v>4</v>
      </c>
      <c r="H407" s="7">
        <v>1</v>
      </c>
      <c r="I407" s="7"/>
      <c r="J407" s="68">
        <f t="shared" ref="J407:J421" si="22">SUM((F407*3+G407*2+H407*1+I407*0)*100/63)</f>
        <v>90.476190476190482</v>
      </c>
    </row>
    <row r="408" spans="1:10" ht="23.25" thickBot="1" x14ac:dyDescent="0.3">
      <c r="A408" s="121"/>
      <c r="B408" s="4"/>
      <c r="C408" s="4"/>
      <c r="D408" s="7">
        <v>2</v>
      </c>
      <c r="E408" s="4" t="s">
        <v>10</v>
      </c>
      <c r="F408" s="7">
        <v>15</v>
      </c>
      <c r="G408" s="7">
        <v>3</v>
      </c>
      <c r="H408" s="7">
        <v>2</v>
      </c>
      <c r="I408" s="7">
        <v>1</v>
      </c>
      <c r="J408" s="68">
        <f t="shared" si="22"/>
        <v>84.126984126984127</v>
      </c>
    </row>
    <row r="409" spans="1:10" ht="15.75" thickBot="1" x14ac:dyDescent="0.3">
      <c r="A409" s="121"/>
      <c r="B409" s="4"/>
      <c r="C409" s="4"/>
      <c r="D409" s="7">
        <v>3</v>
      </c>
      <c r="E409" s="4" t="s">
        <v>11</v>
      </c>
      <c r="F409" s="7">
        <v>16</v>
      </c>
      <c r="G409" s="7">
        <v>3</v>
      </c>
      <c r="H409" s="7">
        <v>1</v>
      </c>
      <c r="I409" s="7">
        <v>1</v>
      </c>
      <c r="J409" s="68">
        <f t="shared" si="22"/>
        <v>87.301587301587304</v>
      </c>
    </row>
    <row r="410" spans="1:10" ht="15.75" thickBot="1" x14ac:dyDescent="0.3">
      <c r="A410" s="121"/>
      <c r="B410" s="4"/>
      <c r="C410" s="4"/>
      <c r="D410" s="7">
        <v>4</v>
      </c>
      <c r="E410" s="4" t="s">
        <v>12</v>
      </c>
      <c r="F410" s="7">
        <v>15</v>
      </c>
      <c r="G410" s="7">
        <v>3</v>
      </c>
      <c r="H410" s="7">
        <v>1</v>
      </c>
      <c r="I410" s="7">
        <v>2</v>
      </c>
      <c r="J410" s="68">
        <f t="shared" si="22"/>
        <v>82.539682539682545</v>
      </c>
    </row>
    <row r="411" spans="1:10" ht="15.75" thickBot="1" x14ac:dyDescent="0.3">
      <c r="A411" s="121"/>
      <c r="B411" s="4"/>
      <c r="C411" s="4"/>
      <c r="D411" s="7">
        <v>5</v>
      </c>
      <c r="E411" s="4" t="s">
        <v>13</v>
      </c>
      <c r="F411" s="7">
        <v>13</v>
      </c>
      <c r="G411" s="7">
        <v>7</v>
      </c>
      <c r="H411" s="7">
        <v>1</v>
      </c>
      <c r="I411" s="7"/>
      <c r="J411" s="68">
        <f t="shared" si="22"/>
        <v>85.714285714285708</v>
      </c>
    </row>
    <row r="412" spans="1:10" ht="15.75" thickBot="1" x14ac:dyDescent="0.3">
      <c r="A412" s="121"/>
      <c r="B412" s="4"/>
      <c r="C412" s="4"/>
      <c r="D412" s="7">
        <v>6</v>
      </c>
      <c r="E412" s="4" t="s">
        <v>95</v>
      </c>
      <c r="F412" s="7">
        <v>15</v>
      </c>
      <c r="G412" s="7">
        <v>4</v>
      </c>
      <c r="H412" s="7">
        <v>2</v>
      </c>
      <c r="I412" s="7"/>
      <c r="J412" s="68">
        <f t="shared" si="22"/>
        <v>87.301587301587304</v>
      </c>
    </row>
    <row r="413" spans="1:10" ht="15.75" thickBot="1" x14ac:dyDescent="0.3">
      <c r="A413" s="121"/>
      <c r="B413" s="4"/>
      <c r="C413" s="4"/>
      <c r="D413" s="7">
        <v>7</v>
      </c>
      <c r="E413" s="4" t="s">
        <v>21</v>
      </c>
      <c r="F413" s="7">
        <v>16</v>
      </c>
      <c r="G413" s="7">
        <v>4</v>
      </c>
      <c r="H413" s="7">
        <v>1</v>
      </c>
      <c r="I413" s="7"/>
      <c r="J413" s="68">
        <f t="shared" si="22"/>
        <v>90.476190476190482</v>
      </c>
    </row>
    <row r="414" spans="1:10" ht="15.75" thickBot="1" x14ac:dyDescent="0.3">
      <c r="A414" s="121"/>
      <c r="B414" s="4"/>
      <c r="C414" s="4"/>
      <c r="D414" s="7">
        <v>8</v>
      </c>
      <c r="E414" s="122" t="s">
        <v>96</v>
      </c>
      <c r="F414" s="7">
        <v>16</v>
      </c>
      <c r="G414" s="7">
        <v>4</v>
      </c>
      <c r="H414" s="7">
        <v>1</v>
      </c>
      <c r="I414" s="7"/>
      <c r="J414" s="68">
        <f t="shared" si="22"/>
        <v>90.476190476190482</v>
      </c>
    </row>
    <row r="415" spans="1:10" ht="15.75" thickBot="1" x14ac:dyDescent="0.3">
      <c r="A415" s="121"/>
      <c r="B415" s="4"/>
      <c r="C415" s="4"/>
      <c r="D415" s="7">
        <v>9</v>
      </c>
      <c r="E415" s="4" t="s">
        <v>15</v>
      </c>
      <c r="F415" s="7">
        <v>15</v>
      </c>
      <c r="G415" s="7">
        <v>4</v>
      </c>
      <c r="H415" s="7">
        <v>2</v>
      </c>
      <c r="I415" s="7"/>
      <c r="J415" s="68">
        <f t="shared" si="22"/>
        <v>87.301587301587304</v>
      </c>
    </row>
    <row r="416" spans="1:10" ht="23.25" thickBot="1" x14ac:dyDescent="0.3">
      <c r="A416" s="121"/>
      <c r="B416" s="4"/>
      <c r="C416" s="4"/>
      <c r="D416" s="7">
        <v>10</v>
      </c>
      <c r="E416" s="4" t="s">
        <v>99</v>
      </c>
      <c r="F416" s="7">
        <v>16</v>
      </c>
      <c r="G416" s="7">
        <v>4</v>
      </c>
      <c r="H416" s="7"/>
      <c r="I416" s="7">
        <v>1</v>
      </c>
      <c r="J416" s="68">
        <f t="shared" si="22"/>
        <v>88.888888888888886</v>
      </c>
    </row>
    <row r="417" spans="1:10" ht="15.75" thickBot="1" x14ac:dyDescent="0.3">
      <c r="A417" s="121"/>
      <c r="B417" s="4"/>
      <c r="C417" s="4"/>
      <c r="D417" s="7">
        <v>11</v>
      </c>
      <c r="E417" s="4" t="s">
        <v>97</v>
      </c>
      <c r="F417" s="7">
        <v>17</v>
      </c>
      <c r="G417" s="7">
        <v>3</v>
      </c>
      <c r="H417" s="7">
        <v>1</v>
      </c>
      <c r="I417" s="7"/>
      <c r="J417" s="68">
        <f t="shared" si="22"/>
        <v>92.063492063492063</v>
      </c>
    </row>
    <row r="418" spans="1:10" ht="15.75" thickBot="1" x14ac:dyDescent="0.3">
      <c r="A418" s="121"/>
      <c r="B418" s="4"/>
      <c r="C418" s="4"/>
      <c r="D418" s="7">
        <v>12</v>
      </c>
      <c r="E418" s="4" t="s">
        <v>98</v>
      </c>
      <c r="F418" s="7">
        <v>16</v>
      </c>
      <c r="G418" s="7">
        <v>3</v>
      </c>
      <c r="H418" s="7">
        <v>2</v>
      </c>
      <c r="I418" s="7"/>
      <c r="J418" s="68">
        <f t="shared" si="22"/>
        <v>88.888888888888886</v>
      </c>
    </row>
    <row r="419" spans="1:10" ht="15.75" thickBot="1" x14ac:dyDescent="0.3">
      <c r="A419" s="121"/>
      <c r="B419" s="4"/>
      <c r="C419" s="4"/>
      <c r="D419" s="7">
        <v>13</v>
      </c>
      <c r="E419" s="4" t="s">
        <v>17</v>
      </c>
      <c r="F419" s="233">
        <v>18</v>
      </c>
      <c r="G419" s="7">
        <v>2</v>
      </c>
      <c r="H419" s="7">
        <v>1</v>
      </c>
      <c r="I419" s="7"/>
      <c r="J419" s="68">
        <f t="shared" si="22"/>
        <v>93.650793650793645</v>
      </c>
    </row>
    <row r="420" spans="1:10" ht="15.75" thickBot="1" x14ac:dyDescent="0.3">
      <c r="A420" s="121"/>
      <c r="B420" s="4"/>
      <c r="C420" s="4"/>
      <c r="D420" s="7">
        <v>14</v>
      </c>
      <c r="E420" s="124" t="s">
        <v>18</v>
      </c>
      <c r="F420" s="24">
        <v>15</v>
      </c>
      <c r="G420" s="7">
        <v>4</v>
      </c>
      <c r="H420" s="7">
        <v>1</v>
      </c>
      <c r="I420" s="7">
        <v>1</v>
      </c>
      <c r="J420" s="68">
        <f t="shared" si="22"/>
        <v>85.714285714285708</v>
      </c>
    </row>
    <row r="421" spans="1:10" ht="15.75" thickBot="1" x14ac:dyDescent="0.3">
      <c r="A421" s="121"/>
      <c r="B421" s="4"/>
      <c r="C421" s="4"/>
      <c r="D421" s="7">
        <v>15</v>
      </c>
      <c r="E421" s="4" t="s">
        <v>19</v>
      </c>
      <c r="F421" s="7">
        <v>15</v>
      </c>
      <c r="G421" s="7">
        <v>2</v>
      </c>
      <c r="H421" s="7">
        <v>2</v>
      </c>
      <c r="I421" s="7">
        <v>2</v>
      </c>
      <c r="J421" s="68">
        <f t="shared" si="22"/>
        <v>80.952380952380949</v>
      </c>
    </row>
    <row r="422" spans="1:10" ht="15.75" thickBot="1" x14ac:dyDescent="0.3">
      <c r="A422" s="121"/>
      <c r="B422" s="4"/>
      <c r="C422" s="4"/>
      <c r="D422" s="7"/>
      <c r="E422" s="4" t="s">
        <v>6</v>
      </c>
      <c r="F422" s="79">
        <f>SUM(F407:F421)/15</f>
        <v>15.6</v>
      </c>
      <c r="G422" s="79">
        <f>SUM(G407:G421)/15</f>
        <v>3.6</v>
      </c>
      <c r="H422" s="79">
        <f>SUM(H407:H421)/15</f>
        <v>1.2666666666666666</v>
      </c>
      <c r="I422" s="79">
        <v>0</v>
      </c>
      <c r="J422" s="80">
        <f>SUM(J407:J421)/15</f>
        <v>87.724867724867735</v>
      </c>
    </row>
    <row r="423" spans="1:10" s="126" customFormat="1" ht="24" customHeight="1" x14ac:dyDescent="0.2">
      <c r="A423" s="256" t="s">
        <v>295</v>
      </c>
      <c r="B423" s="259" t="s">
        <v>109</v>
      </c>
      <c r="C423" s="259">
        <v>10</v>
      </c>
      <c r="D423" s="240">
        <v>30</v>
      </c>
      <c r="E423" s="261"/>
      <c r="F423" s="259">
        <v>3</v>
      </c>
      <c r="G423" s="259">
        <v>2</v>
      </c>
      <c r="H423" s="252">
        <v>1</v>
      </c>
      <c r="I423" s="252">
        <v>0</v>
      </c>
      <c r="J423" s="263" t="s">
        <v>62</v>
      </c>
    </row>
    <row r="424" spans="1:10" s="126" customFormat="1" ht="15" customHeight="1" thickBot="1" x14ac:dyDescent="0.25">
      <c r="A424" s="242" t="s">
        <v>110</v>
      </c>
      <c r="B424" s="260"/>
      <c r="C424" s="260"/>
      <c r="D424" s="241"/>
      <c r="E424" s="262"/>
      <c r="F424" s="260"/>
      <c r="G424" s="260"/>
      <c r="H424" s="246"/>
      <c r="I424" s="246"/>
      <c r="J424" s="264"/>
    </row>
    <row r="425" spans="1:10" ht="15.75" thickBot="1" x14ac:dyDescent="0.3">
      <c r="A425" s="121"/>
      <c r="B425" s="4"/>
      <c r="C425" s="4"/>
      <c r="D425" s="7">
        <v>1</v>
      </c>
      <c r="E425" s="4" t="s">
        <v>9</v>
      </c>
      <c r="F425" s="7">
        <v>8</v>
      </c>
      <c r="G425" s="7">
        <v>1</v>
      </c>
      <c r="H425" s="7">
        <v>1</v>
      </c>
      <c r="I425" s="7"/>
      <c r="J425" s="68">
        <f t="shared" ref="J425:J439" si="23">SUM((F425*3+G425*2+H425*1+I425*0)*100/30)</f>
        <v>90</v>
      </c>
    </row>
    <row r="426" spans="1:10" ht="23.25" thickBot="1" x14ac:dyDescent="0.3">
      <c r="A426" s="121"/>
      <c r="B426" s="4"/>
      <c r="C426" s="4"/>
      <c r="D426" s="7">
        <v>2</v>
      </c>
      <c r="E426" s="4" t="s">
        <v>10</v>
      </c>
      <c r="F426" s="7">
        <v>8</v>
      </c>
      <c r="G426" s="7">
        <v>1</v>
      </c>
      <c r="H426" s="7">
        <v>1</v>
      </c>
      <c r="I426" s="7"/>
      <c r="J426" s="68">
        <f t="shared" si="23"/>
        <v>90</v>
      </c>
    </row>
    <row r="427" spans="1:10" ht="15.75" thickBot="1" x14ac:dyDescent="0.3">
      <c r="A427" s="121"/>
      <c r="B427" s="4"/>
      <c r="C427" s="4"/>
      <c r="D427" s="7">
        <v>3</v>
      </c>
      <c r="E427" s="4" t="s">
        <v>11</v>
      </c>
      <c r="F427" s="7">
        <v>8</v>
      </c>
      <c r="G427" s="7">
        <v>2</v>
      </c>
      <c r="H427" s="7"/>
      <c r="I427" s="7"/>
      <c r="J427" s="68">
        <f t="shared" si="23"/>
        <v>93.333333333333329</v>
      </c>
    </row>
    <row r="428" spans="1:10" ht="15.75" thickBot="1" x14ac:dyDescent="0.3">
      <c r="A428" s="121"/>
      <c r="B428" s="4"/>
      <c r="C428" s="4"/>
      <c r="D428" s="7">
        <v>4</v>
      </c>
      <c r="E428" s="4" t="s">
        <v>12</v>
      </c>
      <c r="F428" s="7">
        <v>8</v>
      </c>
      <c r="G428" s="7">
        <v>2</v>
      </c>
      <c r="H428" s="7"/>
      <c r="I428" s="7"/>
      <c r="J428" s="68">
        <f t="shared" si="23"/>
        <v>93.333333333333329</v>
      </c>
    </row>
    <row r="429" spans="1:10" ht="15.75" thickBot="1" x14ac:dyDescent="0.3">
      <c r="A429" s="121"/>
      <c r="B429" s="4"/>
      <c r="C429" s="4"/>
      <c r="D429" s="7">
        <v>5</v>
      </c>
      <c r="E429" s="4" t="s">
        <v>13</v>
      </c>
      <c r="F429" s="7">
        <v>6</v>
      </c>
      <c r="G429" s="7">
        <v>2</v>
      </c>
      <c r="H429" s="7">
        <v>1</v>
      </c>
      <c r="I429" s="7">
        <v>1</v>
      </c>
      <c r="J429" s="68">
        <f t="shared" si="23"/>
        <v>76.666666666666671</v>
      </c>
    </row>
    <row r="430" spans="1:10" ht="15.75" thickBot="1" x14ac:dyDescent="0.3">
      <c r="A430" s="121"/>
      <c r="B430" s="4"/>
      <c r="C430" s="4"/>
      <c r="D430" s="7">
        <v>6</v>
      </c>
      <c r="E430" s="4" t="s">
        <v>95</v>
      </c>
      <c r="F430" s="7">
        <v>8</v>
      </c>
      <c r="G430" s="7">
        <v>1</v>
      </c>
      <c r="H430" s="7"/>
      <c r="I430" s="7">
        <v>1</v>
      </c>
      <c r="J430" s="68">
        <f t="shared" si="23"/>
        <v>86.666666666666671</v>
      </c>
    </row>
    <row r="431" spans="1:10" ht="15.75" thickBot="1" x14ac:dyDescent="0.3">
      <c r="A431" s="121"/>
      <c r="B431" s="4"/>
      <c r="C431" s="4"/>
      <c r="D431" s="7">
        <v>7</v>
      </c>
      <c r="E431" s="4" t="s">
        <v>21</v>
      </c>
      <c r="F431" s="7">
        <v>6</v>
      </c>
      <c r="G431" s="7">
        <v>3</v>
      </c>
      <c r="H431" s="7">
        <v>1</v>
      </c>
      <c r="I431" s="7"/>
      <c r="J431" s="68">
        <f t="shared" si="23"/>
        <v>83.333333333333329</v>
      </c>
    </row>
    <row r="432" spans="1:10" ht="15.75" thickBot="1" x14ac:dyDescent="0.3">
      <c r="A432" s="121"/>
      <c r="B432" s="4"/>
      <c r="C432" s="4"/>
      <c r="D432" s="7">
        <v>8</v>
      </c>
      <c r="E432" s="122" t="s">
        <v>96</v>
      </c>
      <c r="F432" s="7">
        <v>6</v>
      </c>
      <c r="G432" s="7">
        <v>2</v>
      </c>
      <c r="H432" s="7">
        <v>2</v>
      </c>
      <c r="I432" s="7"/>
      <c r="J432" s="68">
        <f t="shared" si="23"/>
        <v>80</v>
      </c>
    </row>
    <row r="433" spans="1:10" ht="15.75" thickBot="1" x14ac:dyDescent="0.3">
      <c r="A433" s="121"/>
      <c r="B433" s="4"/>
      <c r="C433" s="4"/>
      <c r="D433" s="7">
        <v>9</v>
      </c>
      <c r="E433" s="4" t="s">
        <v>15</v>
      </c>
      <c r="F433" s="7">
        <v>5</v>
      </c>
      <c r="G433" s="7">
        <v>2</v>
      </c>
      <c r="H433" s="7">
        <v>2</v>
      </c>
      <c r="I433" s="7">
        <v>1</v>
      </c>
      <c r="J433" s="68">
        <f t="shared" si="23"/>
        <v>70</v>
      </c>
    </row>
    <row r="434" spans="1:10" ht="23.25" thickBot="1" x14ac:dyDescent="0.3">
      <c r="A434" s="121"/>
      <c r="B434" s="4"/>
      <c r="C434" s="4"/>
      <c r="D434" s="7">
        <v>10</v>
      </c>
      <c r="E434" s="4" t="s">
        <v>99</v>
      </c>
      <c r="F434" s="7">
        <v>7</v>
      </c>
      <c r="G434" s="7">
        <v>2</v>
      </c>
      <c r="H434" s="7">
        <v>1</v>
      </c>
      <c r="I434" s="7"/>
      <c r="J434" s="68">
        <f t="shared" si="23"/>
        <v>86.666666666666671</v>
      </c>
    </row>
    <row r="435" spans="1:10" ht="15.75" thickBot="1" x14ac:dyDescent="0.3">
      <c r="A435" s="121"/>
      <c r="B435" s="4"/>
      <c r="C435" s="4"/>
      <c r="D435" s="7">
        <v>11</v>
      </c>
      <c r="E435" s="4" t="s">
        <v>97</v>
      </c>
      <c r="F435" s="7">
        <v>8</v>
      </c>
      <c r="G435" s="7">
        <v>2</v>
      </c>
      <c r="H435" s="7"/>
      <c r="I435" s="7"/>
      <c r="J435" s="68">
        <f t="shared" si="23"/>
        <v>93.333333333333329</v>
      </c>
    </row>
    <row r="436" spans="1:10" ht="15.75" thickBot="1" x14ac:dyDescent="0.3">
      <c r="A436" s="121"/>
      <c r="B436" s="4"/>
      <c r="C436" s="4"/>
      <c r="D436" s="7">
        <v>12</v>
      </c>
      <c r="E436" s="4" t="s">
        <v>98</v>
      </c>
      <c r="F436" s="7">
        <v>7</v>
      </c>
      <c r="G436" s="7">
        <v>3</v>
      </c>
      <c r="H436" s="7"/>
      <c r="I436" s="7"/>
      <c r="J436" s="68">
        <f t="shared" si="23"/>
        <v>90</v>
      </c>
    </row>
    <row r="437" spans="1:10" ht="15.75" thickBot="1" x14ac:dyDescent="0.3">
      <c r="A437" s="121"/>
      <c r="B437" s="4"/>
      <c r="C437" s="4"/>
      <c r="D437" s="7">
        <v>13</v>
      </c>
      <c r="E437" s="127" t="s">
        <v>17</v>
      </c>
      <c r="F437" s="233">
        <v>7</v>
      </c>
      <c r="G437" s="7">
        <v>2</v>
      </c>
      <c r="H437" s="7">
        <v>1</v>
      </c>
      <c r="I437" s="7"/>
      <c r="J437" s="68">
        <f t="shared" si="23"/>
        <v>86.666666666666671</v>
      </c>
    </row>
    <row r="438" spans="1:10" ht="15.75" thickBot="1" x14ac:dyDescent="0.3">
      <c r="A438" s="121"/>
      <c r="B438" s="4"/>
      <c r="C438" s="4"/>
      <c r="D438" s="7">
        <v>14</v>
      </c>
      <c r="E438" s="124" t="s">
        <v>18</v>
      </c>
      <c r="F438" s="24">
        <v>6</v>
      </c>
      <c r="G438" s="7">
        <v>2</v>
      </c>
      <c r="H438" s="7">
        <v>1</v>
      </c>
      <c r="I438" s="7">
        <v>1</v>
      </c>
      <c r="J438" s="68">
        <f t="shared" si="23"/>
        <v>76.666666666666671</v>
      </c>
    </row>
    <row r="439" spans="1:10" ht="15.75" thickBot="1" x14ac:dyDescent="0.3">
      <c r="A439" s="121"/>
      <c r="B439" s="4"/>
      <c r="C439" s="4"/>
      <c r="D439" s="7">
        <v>15</v>
      </c>
      <c r="E439" s="4" t="s">
        <v>19</v>
      </c>
      <c r="F439" s="7">
        <v>7</v>
      </c>
      <c r="G439" s="7">
        <v>1</v>
      </c>
      <c r="H439" s="7">
        <v>1</v>
      </c>
      <c r="I439" s="7">
        <v>1</v>
      </c>
      <c r="J439" s="68">
        <f t="shared" si="23"/>
        <v>80</v>
      </c>
    </row>
    <row r="440" spans="1:10" ht="15.75" thickBot="1" x14ac:dyDescent="0.3">
      <c r="A440" s="121"/>
      <c r="B440" s="4"/>
      <c r="C440" s="4"/>
      <c r="D440" s="7"/>
      <c r="E440" s="4" t="s">
        <v>6</v>
      </c>
      <c r="F440" s="79">
        <f>SUM(F425:F439)/15</f>
        <v>7</v>
      </c>
      <c r="G440" s="79">
        <f>SUM(G425:G439)/15</f>
        <v>1.8666666666666667</v>
      </c>
      <c r="H440" s="79">
        <f>SUM(H425:H439)/15</f>
        <v>0.8</v>
      </c>
      <c r="I440" s="79">
        <f>SUM(I425:I439)/15</f>
        <v>0.33333333333333331</v>
      </c>
      <c r="J440" s="80">
        <f>SUM(J425:J439)/15</f>
        <v>85.111111111111128</v>
      </c>
    </row>
    <row r="441" spans="1:10" s="126" customFormat="1" ht="23.25" customHeight="1" x14ac:dyDescent="0.2">
      <c r="A441" s="130" t="s">
        <v>296</v>
      </c>
      <c r="B441" s="259" t="s">
        <v>111</v>
      </c>
      <c r="C441" s="259">
        <v>21</v>
      </c>
      <c r="D441" s="240">
        <v>63</v>
      </c>
      <c r="E441" s="261"/>
      <c r="F441" s="259">
        <v>3</v>
      </c>
      <c r="G441" s="259">
        <v>2</v>
      </c>
      <c r="H441" s="252">
        <v>1</v>
      </c>
      <c r="I441" s="252">
        <v>0</v>
      </c>
      <c r="J441" s="263" t="s">
        <v>62</v>
      </c>
    </row>
    <row r="442" spans="1:10" s="126" customFormat="1" ht="12.75" thickBot="1" x14ac:dyDescent="0.25">
      <c r="A442" s="242" t="s">
        <v>203</v>
      </c>
      <c r="B442" s="260"/>
      <c r="C442" s="260"/>
      <c r="D442" s="241"/>
      <c r="E442" s="262"/>
      <c r="F442" s="260"/>
      <c r="G442" s="260"/>
      <c r="H442" s="246"/>
      <c r="I442" s="246"/>
      <c r="J442" s="264"/>
    </row>
    <row r="443" spans="1:10" ht="15.75" thickBot="1" x14ac:dyDescent="0.3">
      <c r="A443" s="121"/>
      <c r="B443" s="4"/>
      <c r="C443" s="4"/>
      <c r="D443" s="7">
        <v>1</v>
      </c>
      <c r="E443" s="4" t="s">
        <v>9</v>
      </c>
      <c r="F443" s="7">
        <v>18</v>
      </c>
      <c r="G443" s="7">
        <v>3</v>
      </c>
      <c r="H443" s="7"/>
      <c r="I443" s="7"/>
      <c r="J443" s="68">
        <f t="shared" ref="J443:J457" si="24">SUM((F443*3+G443*2+H443*1+I443*0)*100/63)</f>
        <v>95.238095238095241</v>
      </c>
    </row>
    <row r="444" spans="1:10" ht="23.25" thickBot="1" x14ac:dyDescent="0.3">
      <c r="A444" s="121"/>
      <c r="B444" s="4"/>
      <c r="C444" s="4"/>
      <c r="D444" s="7">
        <v>2</v>
      </c>
      <c r="E444" s="4" t="s">
        <v>10</v>
      </c>
      <c r="F444" s="7">
        <v>18</v>
      </c>
      <c r="G444" s="7">
        <v>3</v>
      </c>
      <c r="H444" s="7"/>
      <c r="I444" s="7"/>
      <c r="J444" s="68">
        <f t="shared" si="24"/>
        <v>95.238095238095241</v>
      </c>
    </row>
    <row r="445" spans="1:10" ht="15.75" thickBot="1" x14ac:dyDescent="0.3">
      <c r="A445" s="121"/>
      <c r="B445" s="4"/>
      <c r="C445" s="4"/>
      <c r="D445" s="7">
        <v>3</v>
      </c>
      <c r="E445" s="4" t="s">
        <v>11</v>
      </c>
      <c r="F445" s="7">
        <v>18</v>
      </c>
      <c r="G445" s="7">
        <v>2</v>
      </c>
      <c r="H445" s="7">
        <v>1</v>
      </c>
      <c r="I445" s="7"/>
      <c r="J445" s="68">
        <f t="shared" si="24"/>
        <v>93.650793650793645</v>
      </c>
    </row>
    <row r="446" spans="1:10" ht="15.75" thickBot="1" x14ac:dyDescent="0.3">
      <c r="A446" s="121"/>
      <c r="B446" s="4"/>
      <c r="C446" s="4"/>
      <c r="D446" s="7">
        <v>4</v>
      </c>
      <c r="E446" s="4" t="s">
        <v>12</v>
      </c>
      <c r="F446" s="7">
        <v>17</v>
      </c>
      <c r="G446" s="7">
        <v>3</v>
      </c>
      <c r="H446" s="7">
        <v>1</v>
      </c>
      <c r="I446" s="7"/>
      <c r="J446" s="68">
        <f t="shared" si="24"/>
        <v>92.063492063492063</v>
      </c>
    </row>
    <row r="447" spans="1:10" ht="15.75" thickBot="1" x14ac:dyDescent="0.3">
      <c r="A447" s="121"/>
      <c r="B447" s="4"/>
      <c r="C447" s="4"/>
      <c r="D447" s="7">
        <v>5</v>
      </c>
      <c r="E447" s="4" t="s">
        <v>13</v>
      </c>
      <c r="F447" s="7">
        <v>18</v>
      </c>
      <c r="G447" s="7">
        <v>2</v>
      </c>
      <c r="H447" s="7">
        <v>1</v>
      </c>
      <c r="I447" s="7"/>
      <c r="J447" s="68">
        <f t="shared" si="24"/>
        <v>93.650793650793645</v>
      </c>
    </row>
    <row r="448" spans="1:10" ht="15.75" thickBot="1" x14ac:dyDescent="0.3">
      <c r="A448" s="121"/>
      <c r="B448" s="4"/>
      <c r="C448" s="4"/>
      <c r="D448" s="7">
        <v>6</v>
      </c>
      <c r="E448" s="4" t="s">
        <v>95</v>
      </c>
      <c r="F448" s="7">
        <v>17</v>
      </c>
      <c r="G448" s="7">
        <v>3</v>
      </c>
      <c r="H448" s="7">
        <v>1</v>
      </c>
      <c r="I448" s="7"/>
      <c r="J448" s="68">
        <f t="shared" si="24"/>
        <v>92.063492063492063</v>
      </c>
    </row>
    <row r="449" spans="1:10" ht="15.75" thickBot="1" x14ac:dyDescent="0.3">
      <c r="A449" s="121"/>
      <c r="B449" s="4"/>
      <c r="C449" s="4"/>
      <c r="D449" s="7">
        <v>7</v>
      </c>
      <c r="E449" s="4" t="s">
        <v>21</v>
      </c>
      <c r="F449" s="7">
        <v>19</v>
      </c>
      <c r="G449" s="7">
        <v>2</v>
      </c>
      <c r="H449" s="7"/>
      <c r="I449" s="7"/>
      <c r="J449" s="68">
        <f t="shared" si="24"/>
        <v>96.825396825396822</v>
      </c>
    </row>
    <row r="450" spans="1:10" ht="15.75" thickBot="1" x14ac:dyDescent="0.3">
      <c r="A450" s="121"/>
      <c r="B450" s="4"/>
      <c r="C450" s="4"/>
      <c r="D450" s="7">
        <v>8</v>
      </c>
      <c r="E450" s="122" t="s">
        <v>96</v>
      </c>
      <c r="F450" s="7">
        <v>19</v>
      </c>
      <c r="G450" s="7">
        <v>1</v>
      </c>
      <c r="H450" s="7">
        <v>1</v>
      </c>
      <c r="I450" s="7"/>
      <c r="J450" s="68">
        <f t="shared" si="24"/>
        <v>95.238095238095241</v>
      </c>
    </row>
    <row r="451" spans="1:10" ht="15.75" thickBot="1" x14ac:dyDescent="0.3">
      <c r="A451" s="121"/>
      <c r="B451" s="4"/>
      <c r="C451" s="4"/>
      <c r="D451" s="7">
        <v>9</v>
      </c>
      <c r="E451" s="4" t="s">
        <v>15</v>
      </c>
      <c r="F451" s="7">
        <v>18</v>
      </c>
      <c r="G451" s="7">
        <v>3</v>
      </c>
      <c r="H451" s="7"/>
      <c r="I451" s="7"/>
      <c r="J451" s="68">
        <f t="shared" si="24"/>
        <v>95.238095238095241</v>
      </c>
    </row>
    <row r="452" spans="1:10" ht="23.25" thickBot="1" x14ac:dyDescent="0.3">
      <c r="A452" s="121"/>
      <c r="B452" s="4"/>
      <c r="C452" s="4"/>
      <c r="D452" s="7">
        <v>10</v>
      </c>
      <c r="E452" s="4" t="s">
        <v>99</v>
      </c>
      <c r="F452" s="7">
        <v>17</v>
      </c>
      <c r="G452" s="7">
        <v>3</v>
      </c>
      <c r="H452" s="7">
        <v>1</v>
      </c>
      <c r="I452" s="7"/>
      <c r="J452" s="68">
        <f t="shared" si="24"/>
        <v>92.063492063492063</v>
      </c>
    </row>
    <row r="453" spans="1:10" ht="15.75" thickBot="1" x14ac:dyDescent="0.3">
      <c r="A453" s="121"/>
      <c r="B453" s="4"/>
      <c r="C453" s="4"/>
      <c r="D453" s="7">
        <v>11</v>
      </c>
      <c r="E453" s="4" t="s">
        <v>97</v>
      </c>
      <c r="F453" s="7">
        <v>18</v>
      </c>
      <c r="G453" s="7">
        <v>3</v>
      </c>
      <c r="H453" s="7"/>
      <c r="I453" s="7"/>
      <c r="J453" s="68">
        <f t="shared" si="24"/>
        <v>95.238095238095241</v>
      </c>
    </row>
    <row r="454" spans="1:10" ht="15.75" thickBot="1" x14ac:dyDescent="0.3">
      <c r="A454" s="121"/>
      <c r="B454" s="4"/>
      <c r="C454" s="4"/>
      <c r="D454" s="7">
        <v>12</v>
      </c>
      <c r="E454" s="4" t="s">
        <v>98</v>
      </c>
      <c r="F454" s="7">
        <v>17</v>
      </c>
      <c r="G454" s="7">
        <v>2</v>
      </c>
      <c r="H454" s="7">
        <v>1</v>
      </c>
      <c r="I454" s="7">
        <v>1</v>
      </c>
      <c r="J454" s="68">
        <f t="shared" si="24"/>
        <v>88.888888888888886</v>
      </c>
    </row>
    <row r="455" spans="1:10" ht="15.75" thickBot="1" x14ac:dyDescent="0.3">
      <c r="A455" s="121"/>
      <c r="B455" s="4"/>
      <c r="C455" s="4"/>
      <c r="D455" s="7">
        <v>13</v>
      </c>
      <c r="E455" s="4" t="s">
        <v>17</v>
      </c>
      <c r="F455" s="233">
        <v>17</v>
      </c>
      <c r="G455" s="7">
        <v>3</v>
      </c>
      <c r="H455" s="7"/>
      <c r="I455" s="7">
        <v>1</v>
      </c>
      <c r="J455" s="68">
        <f t="shared" si="24"/>
        <v>90.476190476190482</v>
      </c>
    </row>
    <row r="456" spans="1:10" ht="15.75" thickBot="1" x14ac:dyDescent="0.3">
      <c r="A456" s="121"/>
      <c r="B456" s="4"/>
      <c r="C456" s="4"/>
      <c r="D456" s="7">
        <v>14</v>
      </c>
      <c r="E456" s="124" t="s">
        <v>18</v>
      </c>
      <c r="F456" s="24">
        <v>17</v>
      </c>
      <c r="G456" s="7">
        <v>2</v>
      </c>
      <c r="H456" s="7">
        <v>1</v>
      </c>
      <c r="I456" s="7">
        <v>1</v>
      </c>
      <c r="J456" s="68">
        <f t="shared" si="24"/>
        <v>88.888888888888886</v>
      </c>
    </row>
    <row r="457" spans="1:10" ht="15.75" thickBot="1" x14ac:dyDescent="0.3">
      <c r="A457" s="121"/>
      <c r="B457" s="4"/>
      <c r="C457" s="4"/>
      <c r="D457" s="7">
        <v>15</v>
      </c>
      <c r="E457" s="4" t="s">
        <v>19</v>
      </c>
      <c r="F457" s="7">
        <v>17</v>
      </c>
      <c r="G457" s="7">
        <v>2</v>
      </c>
      <c r="H457" s="7">
        <v>1</v>
      </c>
      <c r="I457" s="7">
        <v>1</v>
      </c>
      <c r="J457" s="68">
        <f t="shared" si="24"/>
        <v>88.888888888888886</v>
      </c>
    </row>
    <row r="458" spans="1:10" ht="15.75" thickBot="1" x14ac:dyDescent="0.3">
      <c r="A458" s="121"/>
      <c r="B458" s="4"/>
      <c r="C458" s="4"/>
      <c r="D458" s="7"/>
      <c r="E458" s="4" t="s">
        <v>6</v>
      </c>
      <c r="F458" s="79">
        <f>SUM(F443:F457)/15</f>
        <v>17.666666666666668</v>
      </c>
      <c r="G458" s="79">
        <f>SUM(G443:G457)/15</f>
        <v>2.4666666666666668</v>
      </c>
      <c r="H458" s="79">
        <f>SUM(H443:H457)/15</f>
        <v>0.6</v>
      </c>
      <c r="I458" s="79">
        <f>SUM(I443:I457)/15</f>
        <v>0.26666666666666666</v>
      </c>
      <c r="J458" s="80">
        <f>SUM(J443:J457)/15</f>
        <v>92.910052910052912</v>
      </c>
    </row>
    <row r="459" spans="1:10" s="126" customFormat="1" ht="36" x14ac:dyDescent="0.2">
      <c r="A459" s="250" t="s">
        <v>297</v>
      </c>
      <c r="B459" s="259">
        <v>35</v>
      </c>
      <c r="C459" s="259">
        <v>21</v>
      </c>
      <c r="D459" s="240">
        <v>63</v>
      </c>
      <c r="E459" s="261"/>
      <c r="F459" s="259">
        <v>3</v>
      </c>
      <c r="G459" s="259">
        <v>2</v>
      </c>
      <c r="H459" s="252">
        <v>1</v>
      </c>
      <c r="I459" s="252">
        <v>0</v>
      </c>
      <c r="J459" s="263" t="s">
        <v>62</v>
      </c>
    </row>
    <row r="460" spans="1:10" s="126" customFormat="1" ht="12.75" thickBot="1" x14ac:dyDescent="0.25">
      <c r="A460" s="242" t="s">
        <v>112</v>
      </c>
      <c r="B460" s="260"/>
      <c r="C460" s="260"/>
      <c r="D460" s="241"/>
      <c r="E460" s="262"/>
      <c r="F460" s="260"/>
      <c r="G460" s="260"/>
      <c r="H460" s="246"/>
      <c r="I460" s="246"/>
      <c r="J460" s="264"/>
    </row>
    <row r="461" spans="1:10" ht="15.75" thickBot="1" x14ac:dyDescent="0.3">
      <c r="A461" s="121"/>
      <c r="B461" s="4"/>
      <c r="C461" s="4"/>
      <c r="D461" s="7">
        <v>1</v>
      </c>
      <c r="E461" s="4" t="s">
        <v>9</v>
      </c>
      <c r="F461" s="7">
        <v>17</v>
      </c>
      <c r="G461" s="7">
        <v>4</v>
      </c>
      <c r="H461" s="7"/>
      <c r="I461" s="7"/>
      <c r="J461" s="68">
        <f t="shared" ref="J461:J475" si="25">SUM((F461*3+G461*2+H461*1+I461*0)*100/63)</f>
        <v>93.650793650793645</v>
      </c>
    </row>
    <row r="462" spans="1:10" ht="23.25" thickBot="1" x14ac:dyDescent="0.3">
      <c r="A462" s="121"/>
      <c r="B462" s="4"/>
      <c r="C462" s="4"/>
      <c r="D462" s="7">
        <v>2</v>
      </c>
      <c r="E462" s="4" t="s">
        <v>10</v>
      </c>
      <c r="F462" s="7">
        <v>15</v>
      </c>
      <c r="G462" s="7">
        <v>6</v>
      </c>
      <c r="H462" s="7"/>
      <c r="I462" s="7"/>
      <c r="J462" s="68">
        <f t="shared" si="25"/>
        <v>90.476190476190482</v>
      </c>
    </row>
    <row r="463" spans="1:10" ht="15.75" thickBot="1" x14ac:dyDescent="0.3">
      <c r="A463" s="121"/>
      <c r="B463" s="4"/>
      <c r="C463" s="4"/>
      <c r="D463" s="7">
        <v>3</v>
      </c>
      <c r="E463" s="4" t="s">
        <v>11</v>
      </c>
      <c r="F463" s="7">
        <v>16</v>
      </c>
      <c r="G463" s="7">
        <v>3</v>
      </c>
      <c r="H463" s="7">
        <v>2</v>
      </c>
      <c r="I463" s="7"/>
      <c r="J463" s="68">
        <f t="shared" si="25"/>
        <v>88.888888888888886</v>
      </c>
    </row>
    <row r="464" spans="1:10" ht="15.75" thickBot="1" x14ac:dyDescent="0.3">
      <c r="A464" s="121"/>
      <c r="B464" s="4"/>
      <c r="C464" s="4"/>
      <c r="D464" s="7">
        <v>4</v>
      </c>
      <c r="E464" s="4" t="s">
        <v>12</v>
      </c>
      <c r="F464" s="7">
        <v>17</v>
      </c>
      <c r="G464" s="7">
        <v>3</v>
      </c>
      <c r="H464" s="7">
        <v>1</v>
      </c>
      <c r="I464" s="7"/>
      <c r="J464" s="68">
        <f t="shared" si="25"/>
        <v>92.063492063492063</v>
      </c>
    </row>
    <row r="465" spans="1:10" ht="15.75" thickBot="1" x14ac:dyDescent="0.3">
      <c r="A465" s="121"/>
      <c r="B465" s="4"/>
      <c r="C465" s="4"/>
      <c r="D465" s="7">
        <v>5</v>
      </c>
      <c r="E465" s="4" t="s">
        <v>13</v>
      </c>
      <c r="F465" s="7">
        <v>15</v>
      </c>
      <c r="G465" s="7">
        <v>5</v>
      </c>
      <c r="H465" s="7">
        <v>1</v>
      </c>
      <c r="I465" s="7"/>
      <c r="J465" s="68">
        <f t="shared" si="25"/>
        <v>88.888888888888886</v>
      </c>
    </row>
    <row r="466" spans="1:10" ht="15.75" thickBot="1" x14ac:dyDescent="0.3">
      <c r="A466" s="121"/>
      <c r="B466" s="4"/>
      <c r="C466" s="4"/>
      <c r="D466" s="7">
        <v>6</v>
      </c>
      <c r="E466" s="4" t="s">
        <v>95</v>
      </c>
      <c r="F466" s="7">
        <v>16</v>
      </c>
      <c r="G466" s="7">
        <v>5</v>
      </c>
      <c r="H466" s="7"/>
      <c r="I466" s="7"/>
      <c r="J466" s="68">
        <f t="shared" si="25"/>
        <v>92.063492063492063</v>
      </c>
    </row>
    <row r="467" spans="1:10" ht="15.75" thickBot="1" x14ac:dyDescent="0.3">
      <c r="A467" s="121"/>
      <c r="B467" s="4"/>
      <c r="C467" s="4"/>
      <c r="D467" s="7">
        <v>7</v>
      </c>
      <c r="E467" s="4" t="s">
        <v>21</v>
      </c>
      <c r="F467" s="7">
        <v>16</v>
      </c>
      <c r="G467" s="7">
        <v>5</v>
      </c>
      <c r="H467" s="7"/>
      <c r="I467" s="7"/>
      <c r="J467" s="68">
        <f t="shared" si="25"/>
        <v>92.063492063492063</v>
      </c>
    </row>
    <row r="468" spans="1:10" ht="15.75" thickBot="1" x14ac:dyDescent="0.3">
      <c r="A468" s="121"/>
      <c r="B468" s="4"/>
      <c r="C468" s="4"/>
      <c r="D468" s="7">
        <v>8</v>
      </c>
      <c r="E468" s="122" t="s">
        <v>96</v>
      </c>
      <c r="F468" s="7">
        <v>16</v>
      </c>
      <c r="G468" s="7">
        <v>3</v>
      </c>
      <c r="H468" s="7">
        <v>2</v>
      </c>
      <c r="I468" s="7"/>
      <c r="J468" s="68">
        <f t="shared" si="25"/>
        <v>88.888888888888886</v>
      </c>
    </row>
    <row r="469" spans="1:10" ht="15.75" thickBot="1" x14ac:dyDescent="0.3">
      <c r="A469" s="121"/>
      <c r="B469" s="4"/>
      <c r="C469" s="4"/>
      <c r="D469" s="7">
        <v>9</v>
      </c>
      <c r="E469" s="4" t="s">
        <v>15</v>
      </c>
      <c r="F469" s="7">
        <v>14</v>
      </c>
      <c r="G469" s="7">
        <v>6</v>
      </c>
      <c r="H469" s="7"/>
      <c r="I469" s="7">
        <v>1</v>
      </c>
      <c r="J469" s="68">
        <f t="shared" si="25"/>
        <v>85.714285714285708</v>
      </c>
    </row>
    <row r="470" spans="1:10" ht="23.25" thickBot="1" x14ac:dyDescent="0.3">
      <c r="A470" s="121"/>
      <c r="B470" s="4"/>
      <c r="C470" s="4"/>
      <c r="D470" s="7">
        <v>10</v>
      </c>
      <c r="E470" s="4" t="s">
        <v>99</v>
      </c>
      <c r="F470" s="7">
        <v>15</v>
      </c>
      <c r="G470" s="7">
        <v>4</v>
      </c>
      <c r="H470" s="7">
        <v>1</v>
      </c>
      <c r="I470" s="7">
        <v>1</v>
      </c>
      <c r="J470" s="68">
        <f t="shared" si="25"/>
        <v>85.714285714285708</v>
      </c>
    </row>
    <row r="471" spans="1:10" ht="15.75" thickBot="1" x14ac:dyDescent="0.3">
      <c r="A471" s="121"/>
      <c r="B471" s="4"/>
      <c r="C471" s="4"/>
      <c r="D471" s="7">
        <v>11</v>
      </c>
      <c r="E471" s="4" t="s">
        <v>97</v>
      </c>
      <c r="F471" s="7">
        <v>16</v>
      </c>
      <c r="G471" s="7">
        <v>5</v>
      </c>
      <c r="H471" s="7"/>
      <c r="I471" s="7"/>
      <c r="J471" s="68">
        <f t="shared" si="25"/>
        <v>92.063492063492063</v>
      </c>
    </row>
    <row r="472" spans="1:10" ht="15.75" thickBot="1" x14ac:dyDescent="0.3">
      <c r="A472" s="121"/>
      <c r="B472" s="4"/>
      <c r="C472" s="4"/>
      <c r="D472" s="7">
        <v>12</v>
      </c>
      <c r="E472" s="4" t="s">
        <v>98</v>
      </c>
      <c r="F472" s="7">
        <v>16</v>
      </c>
      <c r="G472" s="7">
        <v>3</v>
      </c>
      <c r="H472" s="7">
        <v>2</v>
      </c>
      <c r="I472" s="7"/>
      <c r="J472" s="68">
        <f t="shared" si="25"/>
        <v>88.888888888888886</v>
      </c>
    </row>
    <row r="473" spans="1:10" ht="15.75" thickBot="1" x14ac:dyDescent="0.3">
      <c r="A473" s="121"/>
      <c r="B473" s="4"/>
      <c r="C473" s="4"/>
      <c r="D473" s="7">
        <v>13</v>
      </c>
      <c r="E473" s="4" t="s">
        <v>17</v>
      </c>
      <c r="F473" s="233">
        <v>17</v>
      </c>
      <c r="G473" s="7">
        <v>4</v>
      </c>
      <c r="H473" s="7"/>
      <c r="I473" s="7"/>
      <c r="J473" s="68">
        <f t="shared" si="25"/>
        <v>93.650793650793645</v>
      </c>
    </row>
    <row r="474" spans="1:10" ht="15.75" thickBot="1" x14ac:dyDescent="0.3">
      <c r="A474" s="121"/>
      <c r="B474" s="4"/>
      <c r="C474" s="4"/>
      <c r="D474" s="7">
        <v>14</v>
      </c>
      <c r="E474" s="124" t="s">
        <v>18</v>
      </c>
      <c r="F474" s="24">
        <v>17</v>
      </c>
      <c r="G474" s="7">
        <v>4</v>
      </c>
      <c r="H474" s="7"/>
      <c r="I474" s="7"/>
      <c r="J474" s="68">
        <f t="shared" si="25"/>
        <v>93.650793650793645</v>
      </c>
    </row>
    <row r="475" spans="1:10" ht="15.75" thickBot="1" x14ac:dyDescent="0.3">
      <c r="A475" s="121"/>
      <c r="B475" s="4"/>
      <c r="C475" s="4"/>
      <c r="D475" s="7">
        <v>15</v>
      </c>
      <c r="E475" s="4" t="s">
        <v>19</v>
      </c>
      <c r="F475" s="7">
        <v>15</v>
      </c>
      <c r="G475" s="7">
        <v>4</v>
      </c>
      <c r="H475" s="7">
        <v>2</v>
      </c>
      <c r="I475" s="7"/>
      <c r="J475" s="68">
        <f t="shared" si="25"/>
        <v>87.301587301587304</v>
      </c>
    </row>
    <row r="476" spans="1:10" ht="15.75" thickBot="1" x14ac:dyDescent="0.3">
      <c r="A476" s="121"/>
      <c r="B476" s="4"/>
      <c r="C476" s="4"/>
      <c r="D476" s="7"/>
      <c r="E476" s="4" t="s">
        <v>6</v>
      </c>
      <c r="F476" s="79">
        <f>SUM(F461:F475)/15</f>
        <v>15.866666666666667</v>
      </c>
      <c r="G476" s="79">
        <f>SUM(G461:G475)/15</f>
        <v>4.2666666666666666</v>
      </c>
      <c r="H476" s="79">
        <f>SUM(H461:H475)/15</f>
        <v>0.73333333333333328</v>
      </c>
      <c r="I476" s="79">
        <f>SUM(I461:I475)/15</f>
        <v>0.13333333333333333</v>
      </c>
      <c r="J476" s="80">
        <f>SUM(J461:J475)/15</f>
        <v>90.264550264550266</v>
      </c>
    </row>
    <row r="477" spans="1:10" s="126" customFormat="1" ht="15.75" thickBot="1" x14ac:dyDescent="0.3">
      <c r="A477" s="270" t="s">
        <v>50</v>
      </c>
      <c r="B477" s="271"/>
      <c r="C477" s="271"/>
      <c r="D477" s="271"/>
      <c r="E477" s="271"/>
      <c r="F477" s="271"/>
      <c r="G477" s="271"/>
      <c r="H477" s="271"/>
      <c r="I477" s="271"/>
      <c r="J477" s="272"/>
    </row>
    <row r="478" spans="1:10" s="126" customFormat="1" ht="24" x14ac:dyDescent="0.2">
      <c r="A478" s="250" t="s">
        <v>298</v>
      </c>
      <c r="B478" s="259">
        <v>33</v>
      </c>
      <c r="C478" s="259">
        <v>16</v>
      </c>
      <c r="D478" s="240">
        <v>48</v>
      </c>
      <c r="E478" s="261"/>
      <c r="F478" s="259">
        <v>3</v>
      </c>
      <c r="G478" s="259">
        <v>2</v>
      </c>
      <c r="H478" s="252">
        <v>1</v>
      </c>
      <c r="I478" s="252">
        <v>0</v>
      </c>
      <c r="J478" s="263" t="s">
        <v>62</v>
      </c>
    </row>
    <row r="479" spans="1:10" ht="15.75" thickBot="1" x14ac:dyDescent="0.3">
      <c r="A479" s="242" t="s">
        <v>65</v>
      </c>
      <c r="B479" s="260"/>
      <c r="C479" s="260"/>
      <c r="D479" s="241"/>
      <c r="E479" s="262"/>
      <c r="F479" s="260"/>
      <c r="G479" s="260"/>
      <c r="H479" s="246"/>
      <c r="I479" s="246"/>
      <c r="J479" s="264"/>
    </row>
    <row r="480" spans="1:10" ht="15.75" thickBot="1" x14ac:dyDescent="0.3">
      <c r="A480" s="121"/>
      <c r="B480" s="4"/>
      <c r="C480" s="4"/>
      <c r="D480" s="7">
        <v>1</v>
      </c>
      <c r="E480" s="4" t="s">
        <v>9</v>
      </c>
      <c r="F480" s="7">
        <v>16</v>
      </c>
      <c r="G480" s="7"/>
      <c r="H480" s="7"/>
      <c r="I480" s="7"/>
      <c r="J480" s="68">
        <f t="shared" ref="J480:J494" si="26">SUM((F480*3+G480*2+H480*1+I480*0)*100/48)</f>
        <v>100</v>
      </c>
    </row>
    <row r="481" spans="1:10" ht="23.25" thickBot="1" x14ac:dyDescent="0.3">
      <c r="A481" s="121"/>
      <c r="B481" s="4"/>
      <c r="C481" s="4"/>
      <c r="D481" s="7">
        <v>2</v>
      </c>
      <c r="E481" s="4" t="s">
        <v>10</v>
      </c>
      <c r="F481" s="7">
        <v>16</v>
      </c>
      <c r="G481" s="7"/>
      <c r="H481" s="7"/>
      <c r="I481" s="7"/>
      <c r="J481" s="68">
        <f t="shared" si="26"/>
        <v>100</v>
      </c>
    </row>
    <row r="482" spans="1:10" ht="15.75" thickBot="1" x14ac:dyDescent="0.3">
      <c r="A482" s="121"/>
      <c r="B482" s="4"/>
      <c r="C482" s="4"/>
      <c r="D482" s="7">
        <v>3</v>
      </c>
      <c r="E482" s="4" t="s">
        <v>11</v>
      </c>
      <c r="F482" s="7">
        <v>16</v>
      </c>
      <c r="G482" s="7"/>
      <c r="H482" s="7"/>
      <c r="I482" s="7"/>
      <c r="J482" s="68">
        <f t="shared" si="26"/>
        <v>100</v>
      </c>
    </row>
    <row r="483" spans="1:10" ht="15.75" thickBot="1" x14ac:dyDescent="0.3">
      <c r="A483" s="121"/>
      <c r="B483" s="4"/>
      <c r="C483" s="4"/>
      <c r="D483" s="7">
        <v>4</v>
      </c>
      <c r="E483" s="4" t="s">
        <v>12</v>
      </c>
      <c r="F483" s="7">
        <v>16</v>
      </c>
      <c r="G483" s="7"/>
      <c r="H483" s="7"/>
      <c r="I483" s="7"/>
      <c r="J483" s="68">
        <f t="shared" si="26"/>
        <v>100</v>
      </c>
    </row>
    <row r="484" spans="1:10" ht="15.75" thickBot="1" x14ac:dyDescent="0.3">
      <c r="A484" s="121"/>
      <c r="B484" s="4"/>
      <c r="C484" s="4"/>
      <c r="D484" s="7">
        <v>5</v>
      </c>
      <c r="E484" s="4" t="s">
        <v>13</v>
      </c>
      <c r="F484" s="7">
        <v>15</v>
      </c>
      <c r="G484" s="7">
        <v>1</v>
      </c>
      <c r="H484" s="7"/>
      <c r="I484" s="7"/>
      <c r="J484" s="68">
        <f t="shared" si="26"/>
        <v>97.916666666666671</v>
      </c>
    </row>
    <row r="485" spans="1:10" ht="15.75" thickBot="1" x14ac:dyDescent="0.3">
      <c r="A485" s="121"/>
      <c r="B485" s="4"/>
      <c r="C485" s="4"/>
      <c r="D485" s="7">
        <v>6</v>
      </c>
      <c r="E485" s="4" t="s">
        <v>95</v>
      </c>
      <c r="F485" s="7">
        <v>15</v>
      </c>
      <c r="G485" s="7">
        <v>1</v>
      </c>
      <c r="H485" s="7"/>
      <c r="I485" s="7"/>
      <c r="J485" s="68">
        <f t="shared" si="26"/>
        <v>97.916666666666671</v>
      </c>
    </row>
    <row r="486" spans="1:10" ht="15.75" thickBot="1" x14ac:dyDescent="0.3">
      <c r="A486" s="121"/>
      <c r="B486" s="4"/>
      <c r="C486" s="4"/>
      <c r="D486" s="7">
        <v>7</v>
      </c>
      <c r="E486" s="4" t="s">
        <v>21</v>
      </c>
      <c r="F486" s="7">
        <v>15</v>
      </c>
      <c r="G486" s="7">
        <v>1</v>
      </c>
      <c r="H486" s="7"/>
      <c r="I486" s="7"/>
      <c r="J486" s="68">
        <f t="shared" si="26"/>
        <v>97.916666666666671</v>
      </c>
    </row>
    <row r="487" spans="1:10" ht="15.75" thickBot="1" x14ac:dyDescent="0.3">
      <c r="A487" s="121"/>
      <c r="B487" s="4"/>
      <c r="C487" s="4"/>
      <c r="D487" s="7">
        <v>8</v>
      </c>
      <c r="E487" s="122" t="s">
        <v>96</v>
      </c>
      <c r="F487" s="7">
        <v>16</v>
      </c>
      <c r="G487" s="7"/>
      <c r="H487" s="7"/>
      <c r="I487" s="7"/>
      <c r="J487" s="68">
        <f t="shared" si="26"/>
        <v>100</v>
      </c>
    </row>
    <row r="488" spans="1:10" ht="15.75" thickBot="1" x14ac:dyDescent="0.3">
      <c r="A488" s="121"/>
      <c r="B488" s="4"/>
      <c r="C488" s="4"/>
      <c r="D488" s="7">
        <v>9</v>
      </c>
      <c r="E488" s="4" t="s">
        <v>15</v>
      </c>
      <c r="F488" s="7">
        <v>13</v>
      </c>
      <c r="G488" s="7">
        <v>1</v>
      </c>
      <c r="H488" s="7">
        <v>1</v>
      </c>
      <c r="I488" s="7">
        <v>1</v>
      </c>
      <c r="J488" s="68">
        <f t="shared" si="26"/>
        <v>87.5</v>
      </c>
    </row>
    <row r="489" spans="1:10" ht="23.25" thickBot="1" x14ac:dyDescent="0.3">
      <c r="A489" s="121"/>
      <c r="B489" s="4"/>
      <c r="C489" s="4"/>
      <c r="D489" s="7">
        <v>10</v>
      </c>
      <c r="E489" s="4" t="s">
        <v>99</v>
      </c>
      <c r="F489" s="7">
        <v>15</v>
      </c>
      <c r="G489" s="7">
        <v>1</v>
      </c>
      <c r="H489" s="7"/>
      <c r="I489" s="7"/>
      <c r="J489" s="68">
        <f t="shared" si="26"/>
        <v>97.916666666666671</v>
      </c>
    </row>
    <row r="490" spans="1:10" ht="15.75" thickBot="1" x14ac:dyDescent="0.3">
      <c r="A490" s="121"/>
      <c r="B490" s="4"/>
      <c r="C490" s="4"/>
      <c r="D490" s="7">
        <v>11</v>
      </c>
      <c r="E490" s="4" t="s">
        <v>97</v>
      </c>
      <c r="F490" s="7">
        <v>16</v>
      </c>
      <c r="G490" s="7"/>
      <c r="H490" s="7"/>
      <c r="I490" s="7"/>
      <c r="J490" s="68">
        <f t="shared" si="26"/>
        <v>100</v>
      </c>
    </row>
    <row r="491" spans="1:10" ht="15.75" thickBot="1" x14ac:dyDescent="0.3">
      <c r="A491" s="121"/>
      <c r="B491" s="4"/>
      <c r="C491" s="4"/>
      <c r="D491" s="7">
        <v>12</v>
      </c>
      <c r="E491" s="4" t="s">
        <v>98</v>
      </c>
      <c r="F491" s="7">
        <v>14</v>
      </c>
      <c r="G491" s="7">
        <v>2</v>
      </c>
      <c r="H491" s="7"/>
      <c r="I491" s="7"/>
      <c r="J491" s="68">
        <f t="shared" si="26"/>
        <v>95.833333333333329</v>
      </c>
    </row>
    <row r="492" spans="1:10" ht="15.75" thickBot="1" x14ac:dyDescent="0.3">
      <c r="A492" s="121"/>
      <c r="B492" s="4"/>
      <c r="C492" s="4"/>
      <c r="D492" s="7">
        <v>13</v>
      </c>
      <c r="E492" s="4" t="s">
        <v>17</v>
      </c>
      <c r="F492" s="233">
        <v>14</v>
      </c>
      <c r="G492" s="7">
        <v>2</v>
      </c>
      <c r="H492" s="7"/>
      <c r="I492" s="7"/>
      <c r="J492" s="68">
        <f t="shared" si="26"/>
        <v>95.833333333333329</v>
      </c>
    </row>
    <row r="493" spans="1:10" ht="15.75" thickBot="1" x14ac:dyDescent="0.3">
      <c r="A493" s="121"/>
      <c r="B493" s="4"/>
      <c r="C493" s="4"/>
      <c r="D493" s="7">
        <v>14</v>
      </c>
      <c r="E493" s="124" t="s">
        <v>18</v>
      </c>
      <c r="F493" s="24">
        <v>13</v>
      </c>
      <c r="G493" s="7">
        <v>3</v>
      </c>
      <c r="H493" s="7"/>
      <c r="I493" s="7"/>
      <c r="J493" s="68">
        <f t="shared" si="26"/>
        <v>93.75</v>
      </c>
    </row>
    <row r="494" spans="1:10" ht="15.75" thickBot="1" x14ac:dyDescent="0.3">
      <c r="A494" s="121"/>
      <c r="B494" s="4"/>
      <c r="C494" s="4"/>
      <c r="D494" s="7">
        <v>15</v>
      </c>
      <c r="E494" s="4" t="s">
        <v>19</v>
      </c>
      <c r="F494" s="7">
        <v>14</v>
      </c>
      <c r="G494" s="7">
        <v>2</v>
      </c>
      <c r="H494" s="7"/>
      <c r="I494" s="7"/>
      <c r="J494" s="68">
        <f t="shared" si="26"/>
        <v>95.833333333333329</v>
      </c>
    </row>
    <row r="495" spans="1:10" ht="15.75" thickBot="1" x14ac:dyDescent="0.3">
      <c r="A495" s="121"/>
      <c r="B495" s="4"/>
      <c r="C495" s="4"/>
      <c r="D495" s="7"/>
      <c r="E495" s="4" t="s">
        <v>6</v>
      </c>
      <c r="F495" s="79">
        <f>SUM(F480:F494)/15</f>
        <v>14.933333333333334</v>
      </c>
      <c r="G495" s="79">
        <f>SUM(G480:G494)/15</f>
        <v>0.93333333333333335</v>
      </c>
      <c r="H495" s="79">
        <f>SUM(H480:H494)/15</f>
        <v>6.6666666666666666E-2</v>
      </c>
      <c r="I495" s="79">
        <f>SUM(I480:I494)/15</f>
        <v>6.6666666666666666E-2</v>
      </c>
      <c r="J495" s="80">
        <f>SUM(J480:J494)/15</f>
        <v>97.361111111111086</v>
      </c>
    </row>
    <row r="496" spans="1:10" s="126" customFormat="1" ht="23.25" customHeight="1" x14ac:dyDescent="0.2">
      <c r="A496" s="250" t="s">
        <v>299</v>
      </c>
      <c r="B496" s="259">
        <v>33</v>
      </c>
      <c r="C496" s="259">
        <v>16</v>
      </c>
      <c r="D496" s="240">
        <v>48</v>
      </c>
      <c r="E496" s="261"/>
      <c r="F496" s="259">
        <v>3</v>
      </c>
      <c r="G496" s="259">
        <v>2</v>
      </c>
      <c r="H496" s="252">
        <v>1</v>
      </c>
      <c r="I496" s="252">
        <v>0</v>
      </c>
      <c r="J496" s="263" t="s">
        <v>62</v>
      </c>
    </row>
    <row r="497" spans="1:10" s="126" customFormat="1" ht="12.6" customHeight="1" thickBot="1" x14ac:dyDescent="0.25">
      <c r="A497" s="242" t="s">
        <v>67</v>
      </c>
      <c r="B497" s="260"/>
      <c r="C497" s="260"/>
      <c r="D497" s="241"/>
      <c r="E497" s="262"/>
      <c r="F497" s="260"/>
      <c r="G497" s="260"/>
      <c r="H497" s="246"/>
      <c r="I497" s="246"/>
      <c r="J497" s="264"/>
    </row>
    <row r="498" spans="1:10" ht="15.75" thickBot="1" x14ac:dyDescent="0.3">
      <c r="A498" s="121"/>
      <c r="B498" s="4"/>
      <c r="C498" s="4"/>
      <c r="D498" s="7">
        <v>1</v>
      </c>
      <c r="E498" s="4" t="s">
        <v>9</v>
      </c>
      <c r="F498" s="7">
        <v>12</v>
      </c>
      <c r="G498" s="7">
        <v>2</v>
      </c>
      <c r="H498" s="7">
        <v>1</v>
      </c>
      <c r="I498" s="7">
        <v>1</v>
      </c>
      <c r="J498" s="68">
        <f t="shared" ref="J498:J512" si="27">SUM((F498*3+G498*2+H498*1+I498*0)*100/48)</f>
        <v>85.416666666666671</v>
      </c>
    </row>
    <row r="499" spans="1:10" ht="23.25" thickBot="1" x14ac:dyDescent="0.3">
      <c r="A499" s="121"/>
      <c r="B499" s="4"/>
      <c r="C499" s="4"/>
      <c r="D499" s="7">
        <v>2</v>
      </c>
      <c r="E499" s="4" t="s">
        <v>10</v>
      </c>
      <c r="F499" s="7">
        <v>11</v>
      </c>
      <c r="G499" s="7">
        <v>2</v>
      </c>
      <c r="H499" s="7">
        <v>2</v>
      </c>
      <c r="I499" s="7">
        <v>1</v>
      </c>
      <c r="J499" s="68">
        <f t="shared" si="27"/>
        <v>81.25</v>
      </c>
    </row>
    <row r="500" spans="1:10" ht="15.75" thickBot="1" x14ac:dyDescent="0.3">
      <c r="A500" s="121"/>
      <c r="B500" s="4"/>
      <c r="C500" s="4"/>
      <c r="D500" s="7">
        <v>3</v>
      </c>
      <c r="E500" s="4" t="s">
        <v>11</v>
      </c>
      <c r="F500" s="7">
        <v>12</v>
      </c>
      <c r="G500" s="7">
        <v>2</v>
      </c>
      <c r="H500" s="7">
        <v>2</v>
      </c>
      <c r="I500" s="7"/>
      <c r="J500" s="68">
        <f t="shared" si="27"/>
        <v>87.5</v>
      </c>
    </row>
    <row r="501" spans="1:10" ht="15.75" thickBot="1" x14ac:dyDescent="0.3">
      <c r="A501" s="121"/>
      <c r="B501" s="4"/>
      <c r="C501" s="4"/>
      <c r="D501" s="7">
        <v>4</v>
      </c>
      <c r="E501" s="4" t="s">
        <v>12</v>
      </c>
      <c r="F501" s="7">
        <v>12</v>
      </c>
      <c r="G501" s="7">
        <v>3</v>
      </c>
      <c r="H501" s="7">
        <v>1</v>
      </c>
      <c r="I501" s="7"/>
      <c r="J501" s="68">
        <f t="shared" si="27"/>
        <v>89.583333333333329</v>
      </c>
    </row>
    <row r="502" spans="1:10" ht="15.75" thickBot="1" x14ac:dyDescent="0.3">
      <c r="A502" s="121"/>
      <c r="B502" s="4"/>
      <c r="C502" s="4"/>
      <c r="D502" s="7">
        <v>5</v>
      </c>
      <c r="E502" s="4" t="s">
        <v>13</v>
      </c>
      <c r="F502" s="7">
        <v>11</v>
      </c>
      <c r="G502" s="7">
        <v>2</v>
      </c>
      <c r="H502" s="7">
        <v>2</v>
      </c>
      <c r="I502" s="7">
        <v>1</v>
      </c>
      <c r="J502" s="68">
        <f t="shared" si="27"/>
        <v>81.25</v>
      </c>
    </row>
    <row r="503" spans="1:10" ht="15.75" thickBot="1" x14ac:dyDescent="0.3">
      <c r="A503" s="121"/>
      <c r="B503" s="4"/>
      <c r="C503" s="4"/>
      <c r="D503" s="7">
        <v>6</v>
      </c>
      <c r="E503" s="4" t="s">
        <v>95</v>
      </c>
      <c r="F503" s="7">
        <v>13</v>
      </c>
      <c r="G503" s="7">
        <v>2</v>
      </c>
      <c r="H503" s="7">
        <v>1</v>
      </c>
      <c r="I503" s="7"/>
      <c r="J503" s="68">
        <f t="shared" si="27"/>
        <v>91.666666666666671</v>
      </c>
    </row>
    <row r="504" spans="1:10" ht="15.75" thickBot="1" x14ac:dyDescent="0.3">
      <c r="A504" s="121"/>
      <c r="B504" s="4"/>
      <c r="C504" s="4"/>
      <c r="D504" s="7">
        <v>7</v>
      </c>
      <c r="E504" s="4" t="s">
        <v>21</v>
      </c>
      <c r="F504" s="7">
        <v>13</v>
      </c>
      <c r="G504" s="7">
        <v>2</v>
      </c>
      <c r="H504" s="7">
        <v>1</v>
      </c>
      <c r="I504" s="7"/>
      <c r="J504" s="68">
        <f t="shared" si="27"/>
        <v>91.666666666666671</v>
      </c>
    </row>
    <row r="505" spans="1:10" ht="15.75" thickBot="1" x14ac:dyDescent="0.3">
      <c r="A505" s="121"/>
      <c r="B505" s="4"/>
      <c r="C505" s="4"/>
      <c r="D505" s="7">
        <v>8</v>
      </c>
      <c r="E505" s="122" t="s">
        <v>96</v>
      </c>
      <c r="F505" s="7">
        <v>14</v>
      </c>
      <c r="G505" s="7">
        <v>1</v>
      </c>
      <c r="H505" s="7">
        <v>1</v>
      </c>
      <c r="I505" s="7"/>
      <c r="J505" s="68">
        <f t="shared" si="27"/>
        <v>93.75</v>
      </c>
    </row>
    <row r="506" spans="1:10" ht="15.75" thickBot="1" x14ac:dyDescent="0.3">
      <c r="A506" s="121"/>
      <c r="B506" s="4"/>
      <c r="C506" s="4"/>
      <c r="D506" s="7">
        <v>9</v>
      </c>
      <c r="E506" s="4" t="s">
        <v>15</v>
      </c>
      <c r="F506" s="7">
        <v>11</v>
      </c>
      <c r="G506" s="7">
        <v>1</v>
      </c>
      <c r="H506" s="7">
        <v>2</v>
      </c>
      <c r="I506" s="7">
        <v>2</v>
      </c>
      <c r="J506" s="68">
        <f t="shared" si="27"/>
        <v>77.083333333333329</v>
      </c>
    </row>
    <row r="507" spans="1:10" ht="23.25" thickBot="1" x14ac:dyDescent="0.3">
      <c r="A507" s="121"/>
      <c r="B507" s="4"/>
      <c r="C507" s="4"/>
      <c r="D507" s="7">
        <v>10</v>
      </c>
      <c r="E507" s="4" t="s">
        <v>99</v>
      </c>
      <c r="F507" s="7">
        <v>13</v>
      </c>
      <c r="G507" s="7">
        <v>1</v>
      </c>
      <c r="H507" s="7">
        <v>2</v>
      </c>
      <c r="I507" s="7"/>
      <c r="J507" s="68">
        <f t="shared" si="27"/>
        <v>89.583333333333329</v>
      </c>
    </row>
    <row r="508" spans="1:10" ht="15.75" thickBot="1" x14ac:dyDescent="0.3">
      <c r="A508" s="121"/>
      <c r="B508" s="4"/>
      <c r="C508" s="4"/>
      <c r="D508" s="7">
        <v>11</v>
      </c>
      <c r="E508" s="4" t="s">
        <v>97</v>
      </c>
      <c r="F508" s="7">
        <v>14</v>
      </c>
      <c r="G508" s="7">
        <v>1</v>
      </c>
      <c r="H508" s="7">
        <v>1</v>
      </c>
      <c r="I508" s="7"/>
      <c r="J508" s="68">
        <f t="shared" si="27"/>
        <v>93.75</v>
      </c>
    </row>
    <row r="509" spans="1:10" ht="15.75" thickBot="1" x14ac:dyDescent="0.3">
      <c r="A509" s="121"/>
      <c r="B509" s="4"/>
      <c r="C509" s="4"/>
      <c r="D509" s="7">
        <v>12</v>
      </c>
      <c r="E509" s="4" t="s">
        <v>98</v>
      </c>
      <c r="F509" s="7">
        <v>11</v>
      </c>
      <c r="G509" s="7">
        <v>2</v>
      </c>
      <c r="H509" s="7">
        <v>2</v>
      </c>
      <c r="I509" s="7">
        <v>1</v>
      </c>
      <c r="J509" s="68">
        <f t="shared" si="27"/>
        <v>81.25</v>
      </c>
    </row>
    <row r="510" spans="1:10" ht="15.75" thickBot="1" x14ac:dyDescent="0.3">
      <c r="A510" s="121"/>
      <c r="B510" s="4"/>
      <c r="C510" s="4"/>
      <c r="D510" s="7">
        <v>13</v>
      </c>
      <c r="E510" s="4" t="s">
        <v>17</v>
      </c>
      <c r="F510" s="7">
        <v>11</v>
      </c>
      <c r="G510" s="7">
        <v>2</v>
      </c>
      <c r="H510" s="7">
        <v>2</v>
      </c>
      <c r="I510" s="7">
        <v>1</v>
      </c>
      <c r="J510" s="68">
        <f t="shared" si="27"/>
        <v>81.25</v>
      </c>
    </row>
    <row r="511" spans="1:10" ht="15.75" thickBot="1" x14ac:dyDescent="0.3">
      <c r="A511" s="121"/>
      <c r="B511" s="4"/>
      <c r="C511" s="4"/>
      <c r="D511" s="7">
        <v>14</v>
      </c>
      <c r="E511" s="123" t="s">
        <v>18</v>
      </c>
      <c r="F511" s="7">
        <v>11</v>
      </c>
      <c r="G511" s="7">
        <v>2</v>
      </c>
      <c r="H511" s="7">
        <v>2</v>
      </c>
      <c r="I511" s="7">
        <v>1</v>
      </c>
      <c r="J511" s="68">
        <f t="shared" si="27"/>
        <v>81.25</v>
      </c>
    </row>
    <row r="512" spans="1:10" ht="15.75" thickBot="1" x14ac:dyDescent="0.3">
      <c r="A512" s="121"/>
      <c r="B512" s="4"/>
      <c r="C512" s="4"/>
      <c r="D512" s="7">
        <v>15</v>
      </c>
      <c r="E512" s="4" t="s">
        <v>19</v>
      </c>
      <c r="F512" s="7">
        <v>11</v>
      </c>
      <c r="G512" s="7">
        <v>2</v>
      </c>
      <c r="H512" s="7">
        <v>2</v>
      </c>
      <c r="I512" s="7">
        <v>1</v>
      </c>
      <c r="J512" s="68">
        <f t="shared" si="27"/>
        <v>81.25</v>
      </c>
    </row>
    <row r="513" spans="1:10" ht="15.75" thickBot="1" x14ac:dyDescent="0.3">
      <c r="A513" s="121"/>
      <c r="B513" s="4"/>
      <c r="C513" s="4"/>
      <c r="D513" s="7"/>
      <c r="E513" s="4" t="s">
        <v>6</v>
      </c>
      <c r="F513" s="79">
        <f>SUM(F498:F512)/15</f>
        <v>12</v>
      </c>
      <c r="G513" s="79">
        <f>SUM(G498:G512)/15</f>
        <v>1.8</v>
      </c>
      <c r="H513" s="79">
        <f>SUM(H498:H512)/15</f>
        <v>1.6</v>
      </c>
      <c r="I513" s="79">
        <v>0</v>
      </c>
      <c r="J513" s="80">
        <f>SUM(J498:J512)/15</f>
        <v>85.833333333333329</v>
      </c>
    </row>
    <row r="514" spans="1:10" s="126" customFormat="1" ht="23.25" customHeight="1" x14ac:dyDescent="0.2">
      <c r="A514" s="253" t="s">
        <v>115</v>
      </c>
      <c r="B514" s="269">
        <v>33</v>
      </c>
      <c r="C514" s="259">
        <v>16</v>
      </c>
      <c r="D514" s="240">
        <v>48</v>
      </c>
      <c r="E514" s="261"/>
      <c r="F514" s="259">
        <v>3</v>
      </c>
      <c r="G514" s="259">
        <v>2</v>
      </c>
      <c r="H514" s="252">
        <v>1</v>
      </c>
      <c r="I514" s="252">
        <v>0</v>
      </c>
      <c r="J514" s="263" t="s">
        <v>62</v>
      </c>
    </row>
    <row r="515" spans="1:10" s="126" customFormat="1" ht="12" customHeight="1" thickBot="1" x14ac:dyDescent="0.25">
      <c r="A515" s="141" t="s">
        <v>71</v>
      </c>
      <c r="B515" s="273"/>
      <c r="C515" s="260"/>
      <c r="D515" s="241"/>
      <c r="E515" s="262"/>
      <c r="F515" s="260"/>
      <c r="G515" s="260"/>
      <c r="H515" s="246"/>
      <c r="I515" s="246"/>
      <c r="J515" s="264"/>
    </row>
    <row r="516" spans="1:10" ht="15.75" thickBot="1" x14ac:dyDescent="0.3">
      <c r="A516" s="121"/>
      <c r="B516" s="4"/>
      <c r="C516" s="4"/>
      <c r="D516" s="7">
        <v>1</v>
      </c>
      <c r="E516" s="4" t="s">
        <v>9</v>
      </c>
      <c r="F516" s="7">
        <v>13</v>
      </c>
      <c r="G516" s="7">
        <v>1</v>
      </c>
      <c r="H516" s="7">
        <v>2</v>
      </c>
      <c r="I516" s="7"/>
      <c r="J516" s="68">
        <f t="shared" ref="J516:J530" si="28">SUM((F516*3+G516*2+H516*1+I516*0)*100/48)</f>
        <v>89.583333333333329</v>
      </c>
    </row>
    <row r="517" spans="1:10" ht="23.25" thickBot="1" x14ac:dyDescent="0.3">
      <c r="A517" s="121"/>
      <c r="B517" s="4"/>
      <c r="C517" s="4"/>
      <c r="D517" s="7">
        <v>2</v>
      </c>
      <c r="E517" s="4" t="s">
        <v>10</v>
      </c>
      <c r="F517" s="7">
        <v>12</v>
      </c>
      <c r="G517" s="7">
        <v>2</v>
      </c>
      <c r="H517" s="7">
        <v>2</v>
      </c>
      <c r="I517" s="7"/>
      <c r="J517" s="68">
        <f t="shared" si="28"/>
        <v>87.5</v>
      </c>
    </row>
    <row r="518" spans="1:10" ht="15.75" thickBot="1" x14ac:dyDescent="0.3">
      <c r="A518" s="121"/>
      <c r="B518" s="4"/>
      <c r="C518" s="4"/>
      <c r="D518" s="7">
        <v>3</v>
      </c>
      <c r="E518" s="4" t="s">
        <v>11</v>
      </c>
      <c r="F518" s="7">
        <v>13</v>
      </c>
      <c r="G518" s="7">
        <v>2</v>
      </c>
      <c r="H518" s="7">
        <v>1</v>
      </c>
      <c r="I518" s="7"/>
      <c r="J518" s="68">
        <f t="shared" si="28"/>
        <v>91.666666666666671</v>
      </c>
    </row>
    <row r="519" spans="1:10" ht="15.75" thickBot="1" x14ac:dyDescent="0.3">
      <c r="A519" s="121"/>
      <c r="B519" s="4"/>
      <c r="C519" s="4"/>
      <c r="D519" s="7">
        <v>4</v>
      </c>
      <c r="E519" s="4" t="s">
        <v>12</v>
      </c>
      <c r="F519" s="7">
        <v>14</v>
      </c>
      <c r="G519" s="7">
        <v>1</v>
      </c>
      <c r="H519" s="7">
        <v>1</v>
      </c>
      <c r="I519" s="7"/>
      <c r="J519" s="68">
        <f t="shared" si="28"/>
        <v>93.75</v>
      </c>
    </row>
    <row r="520" spans="1:10" ht="15.75" thickBot="1" x14ac:dyDescent="0.3">
      <c r="A520" s="121"/>
      <c r="B520" s="4"/>
      <c r="C520" s="4"/>
      <c r="D520" s="7">
        <v>5</v>
      </c>
      <c r="E520" s="4" t="s">
        <v>13</v>
      </c>
      <c r="F520" s="7">
        <v>13</v>
      </c>
      <c r="G520" s="7">
        <v>2</v>
      </c>
      <c r="H520" s="7">
        <v>1</v>
      </c>
      <c r="I520" s="7"/>
      <c r="J520" s="68">
        <f t="shared" si="28"/>
        <v>91.666666666666671</v>
      </c>
    </row>
    <row r="521" spans="1:10" ht="15.75" thickBot="1" x14ac:dyDescent="0.3">
      <c r="A521" s="121"/>
      <c r="B521" s="4"/>
      <c r="C521" s="4"/>
      <c r="D521" s="7">
        <v>6</v>
      </c>
      <c r="E521" s="4" t="s">
        <v>95</v>
      </c>
      <c r="F521" s="7">
        <v>14</v>
      </c>
      <c r="G521" s="7">
        <v>1</v>
      </c>
      <c r="H521" s="7">
        <v>1</v>
      </c>
      <c r="I521" s="7"/>
      <c r="J521" s="68">
        <f t="shared" si="28"/>
        <v>93.75</v>
      </c>
    </row>
    <row r="522" spans="1:10" ht="15.75" thickBot="1" x14ac:dyDescent="0.3">
      <c r="A522" s="121"/>
      <c r="B522" s="4"/>
      <c r="C522" s="4"/>
      <c r="D522" s="7">
        <v>7</v>
      </c>
      <c r="E522" s="4" t="s">
        <v>21</v>
      </c>
      <c r="F522" s="7">
        <v>13</v>
      </c>
      <c r="G522" s="7">
        <v>2</v>
      </c>
      <c r="H522" s="7">
        <v>1</v>
      </c>
      <c r="I522" s="7"/>
      <c r="J522" s="68">
        <f t="shared" si="28"/>
        <v>91.666666666666671</v>
      </c>
    </row>
    <row r="523" spans="1:10" ht="15.75" thickBot="1" x14ac:dyDescent="0.3">
      <c r="A523" s="121"/>
      <c r="B523" s="4"/>
      <c r="C523" s="4"/>
      <c r="D523" s="7">
        <v>8</v>
      </c>
      <c r="E523" s="122" t="s">
        <v>96</v>
      </c>
      <c r="F523" s="7">
        <v>13</v>
      </c>
      <c r="G523" s="7">
        <v>1</v>
      </c>
      <c r="H523" s="7">
        <v>1</v>
      </c>
      <c r="I523" s="7">
        <v>1</v>
      </c>
      <c r="J523" s="68">
        <f t="shared" si="28"/>
        <v>87.5</v>
      </c>
    </row>
    <row r="524" spans="1:10" ht="15.75" thickBot="1" x14ac:dyDescent="0.3">
      <c r="A524" s="121"/>
      <c r="B524" s="4"/>
      <c r="C524" s="4"/>
      <c r="D524" s="7">
        <v>9</v>
      </c>
      <c r="E524" s="4" t="s">
        <v>15</v>
      </c>
      <c r="F524" s="7">
        <v>12</v>
      </c>
      <c r="G524" s="7">
        <v>2</v>
      </c>
      <c r="H524" s="7">
        <v>1</v>
      </c>
      <c r="I524" s="7">
        <v>1</v>
      </c>
      <c r="J524" s="68">
        <f t="shared" si="28"/>
        <v>85.416666666666671</v>
      </c>
    </row>
    <row r="525" spans="1:10" ht="23.25" thickBot="1" x14ac:dyDescent="0.3">
      <c r="A525" s="121"/>
      <c r="B525" s="4"/>
      <c r="C525" s="4"/>
      <c r="D525" s="7">
        <v>10</v>
      </c>
      <c r="E525" s="4" t="s">
        <v>99</v>
      </c>
      <c r="F525" s="7">
        <v>12</v>
      </c>
      <c r="G525" s="7">
        <v>1</v>
      </c>
      <c r="H525" s="7">
        <v>2</v>
      </c>
      <c r="I525" s="7">
        <v>1</v>
      </c>
      <c r="J525" s="68">
        <f t="shared" si="28"/>
        <v>83.333333333333329</v>
      </c>
    </row>
    <row r="526" spans="1:10" ht="15.75" thickBot="1" x14ac:dyDescent="0.3">
      <c r="A526" s="121"/>
      <c r="B526" s="4"/>
      <c r="C526" s="4"/>
      <c r="D526" s="7">
        <v>11</v>
      </c>
      <c r="E526" s="4" t="s">
        <v>97</v>
      </c>
      <c r="F526" s="7">
        <v>13</v>
      </c>
      <c r="G526" s="7">
        <v>2</v>
      </c>
      <c r="H526" s="7">
        <v>1</v>
      </c>
      <c r="I526" s="7"/>
      <c r="J526" s="68">
        <f t="shared" si="28"/>
        <v>91.666666666666671</v>
      </c>
    </row>
    <row r="527" spans="1:10" ht="15.75" thickBot="1" x14ac:dyDescent="0.3">
      <c r="A527" s="121"/>
      <c r="B527" s="4"/>
      <c r="C527" s="4"/>
      <c r="D527" s="7">
        <v>12</v>
      </c>
      <c r="E527" s="4" t="s">
        <v>98</v>
      </c>
      <c r="F527" s="7">
        <v>13</v>
      </c>
      <c r="G527" s="7">
        <v>1</v>
      </c>
      <c r="H527" s="7">
        <v>1</v>
      </c>
      <c r="I527" s="7">
        <v>1</v>
      </c>
      <c r="J527" s="68">
        <f t="shared" si="28"/>
        <v>87.5</v>
      </c>
    </row>
    <row r="528" spans="1:10" ht="15.75" thickBot="1" x14ac:dyDescent="0.3">
      <c r="A528" s="121"/>
      <c r="B528" s="4"/>
      <c r="C528" s="4"/>
      <c r="D528" s="7">
        <v>13</v>
      </c>
      <c r="E528" s="4" t="s">
        <v>17</v>
      </c>
      <c r="F528" s="233">
        <v>14</v>
      </c>
      <c r="G528" s="7">
        <v>1</v>
      </c>
      <c r="H528" s="7">
        <v>1</v>
      </c>
      <c r="I528" s="7"/>
      <c r="J528" s="68">
        <f t="shared" si="28"/>
        <v>93.75</v>
      </c>
    </row>
    <row r="529" spans="1:10" ht="15.75" thickBot="1" x14ac:dyDescent="0.3">
      <c r="A529" s="121"/>
      <c r="B529" s="4"/>
      <c r="C529" s="4"/>
      <c r="D529" s="7">
        <v>14</v>
      </c>
      <c r="E529" s="124" t="s">
        <v>18</v>
      </c>
      <c r="F529" s="24">
        <v>12</v>
      </c>
      <c r="G529" s="7">
        <v>2</v>
      </c>
      <c r="H529" s="7">
        <v>2</v>
      </c>
      <c r="I529" s="7"/>
      <c r="J529" s="68">
        <f t="shared" si="28"/>
        <v>87.5</v>
      </c>
    </row>
    <row r="530" spans="1:10" ht="15.75" thickBot="1" x14ac:dyDescent="0.3">
      <c r="A530" s="121"/>
      <c r="B530" s="4"/>
      <c r="C530" s="4"/>
      <c r="D530" s="7">
        <v>15</v>
      </c>
      <c r="E530" s="4" t="s">
        <v>19</v>
      </c>
      <c r="F530" s="7">
        <v>12</v>
      </c>
      <c r="G530" s="7">
        <v>2</v>
      </c>
      <c r="H530" s="7">
        <v>1</v>
      </c>
      <c r="I530" s="7">
        <v>1</v>
      </c>
      <c r="J530" s="68">
        <f t="shared" si="28"/>
        <v>85.416666666666671</v>
      </c>
    </row>
    <row r="531" spans="1:10" ht="15.75" thickBot="1" x14ac:dyDescent="0.3">
      <c r="A531" s="121"/>
      <c r="B531" s="4"/>
      <c r="C531" s="4"/>
      <c r="D531" s="7"/>
      <c r="E531" s="4" t="s">
        <v>6</v>
      </c>
      <c r="F531" s="79">
        <f>SUM(F516:F530)/15</f>
        <v>12.866666666666667</v>
      </c>
      <c r="G531" s="79">
        <f>SUM(G516:G530)/15</f>
        <v>1.5333333333333334</v>
      </c>
      <c r="H531" s="79">
        <f>SUM(H516:H530)/15</f>
        <v>1.2666666666666666</v>
      </c>
      <c r="I531" s="79">
        <f>SUM(I516:I530)/15</f>
        <v>0.33333333333333331</v>
      </c>
      <c r="J531" s="80">
        <f>SUM(J516:J530)/15</f>
        <v>89.444444444444443</v>
      </c>
    </row>
    <row r="532" spans="1:10" s="126" customFormat="1" ht="23.25" customHeight="1" x14ac:dyDescent="0.2">
      <c r="A532" s="250" t="s">
        <v>300</v>
      </c>
      <c r="B532" s="259">
        <v>33</v>
      </c>
      <c r="C532" s="259">
        <v>16</v>
      </c>
      <c r="D532" s="240">
        <v>48</v>
      </c>
      <c r="E532" s="261"/>
      <c r="F532" s="259">
        <v>3</v>
      </c>
      <c r="G532" s="259">
        <v>2</v>
      </c>
      <c r="H532" s="252">
        <v>1</v>
      </c>
      <c r="I532" s="252">
        <v>0</v>
      </c>
      <c r="J532" s="263" t="s">
        <v>62</v>
      </c>
    </row>
    <row r="533" spans="1:10" s="126" customFormat="1" ht="12.75" thickBot="1" x14ac:dyDescent="0.25">
      <c r="A533" s="242" t="s">
        <v>49</v>
      </c>
      <c r="B533" s="260"/>
      <c r="C533" s="260"/>
      <c r="D533" s="241"/>
      <c r="E533" s="262"/>
      <c r="F533" s="260"/>
      <c r="G533" s="260"/>
      <c r="H533" s="246"/>
      <c r="I533" s="246"/>
      <c r="J533" s="264"/>
    </row>
    <row r="534" spans="1:10" ht="15.75" thickBot="1" x14ac:dyDescent="0.3">
      <c r="A534" s="121"/>
      <c r="B534" s="4"/>
      <c r="C534" s="4"/>
      <c r="D534" s="7">
        <v>1</v>
      </c>
      <c r="E534" s="4" t="s">
        <v>9</v>
      </c>
      <c r="F534" s="7">
        <v>12</v>
      </c>
      <c r="G534" s="7">
        <v>2</v>
      </c>
      <c r="H534" s="7">
        <v>1</v>
      </c>
      <c r="I534" s="7">
        <v>1</v>
      </c>
      <c r="J534" s="68">
        <f t="shared" ref="J534:J548" si="29">SUM((F534*3+G534*2+H534*1+I534*0)*100/48)</f>
        <v>85.416666666666671</v>
      </c>
    </row>
    <row r="535" spans="1:10" ht="23.25" thickBot="1" x14ac:dyDescent="0.3">
      <c r="A535" s="121"/>
      <c r="B535" s="4"/>
      <c r="C535" s="4"/>
      <c r="D535" s="7">
        <v>2</v>
      </c>
      <c r="E535" s="4" t="s">
        <v>10</v>
      </c>
      <c r="F535" s="7">
        <v>12</v>
      </c>
      <c r="G535" s="7">
        <v>2</v>
      </c>
      <c r="H535" s="7">
        <v>2</v>
      </c>
      <c r="I535" s="7"/>
      <c r="J535" s="68">
        <f t="shared" si="29"/>
        <v>87.5</v>
      </c>
    </row>
    <row r="536" spans="1:10" ht="15.75" thickBot="1" x14ac:dyDescent="0.3">
      <c r="A536" s="121"/>
      <c r="B536" s="4"/>
      <c r="C536" s="4"/>
      <c r="D536" s="7">
        <v>3</v>
      </c>
      <c r="E536" s="4" t="s">
        <v>11</v>
      </c>
      <c r="F536" s="7">
        <v>13</v>
      </c>
      <c r="G536" s="7">
        <v>2</v>
      </c>
      <c r="H536" s="7">
        <v>1</v>
      </c>
      <c r="I536" s="7"/>
      <c r="J536" s="68">
        <f t="shared" si="29"/>
        <v>91.666666666666671</v>
      </c>
    </row>
    <row r="537" spans="1:10" ht="15.75" thickBot="1" x14ac:dyDescent="0.3">
      <c r="A537" s="121"/>
      <c r="B537" s="4"/>
      <c r="C537" s="4"/>
      <c r="D537" s="7">
        <v>4</v>
      </c>
      <c r="E537" s="4" t="s">
        <v>12</v>
      </c>
      <c r="F537" s="7">
        <v>14</v>
      </c>
      <c r="G537" s="7">
        <v>1</v>
      </c>
      <c r="H537" s="7">
        <v>1</v>
      </c>
      <c r="I537" s="7"/>
      <c r="J537" s="68">
        <f t="shared" si="29"/>
        <v>93.75</v>
      </c>
    </row>
    <row r="538" spans="1:10" ht="15.75" thickBot="1" x14ac:dyDescent="0.3">
      <c r="A538" s="121"/>
      <c r="B538" s="4"/>
      <c r="C538" s="4"/>
      <c r="D538" s="7">
        <v>5</v>
      </c>
      <c r="E538" s="4" t="s">
        <v>13</v>
      </c>
      <c r="F538" s="7">
        <v>12</v>
      </c>
      <c r="G538" s="7">
        <v>2</v>
      </c>
      <c r="H538" s="7">
        <v>1</v>
      </c>
      <c r="I538" s="7">
        <v>1</v>
      </c>
      <c r="J538" s="68">
        <f t="shared" si="29"/>
        <v>85.416666666666671</v>
      </c>
    </row>
    <row r="539" spans="1:10" ht="15.75" thickBot="1" x14ac:dyDescent="0.3">
      <c r="A539" s="121"/>
      <c r="B539" s="4"/>
      <c r="C539" s="4"/>
      <c r="D539" s="7">
        <v>6</v>
      </c>
      <c r="E539" s="4" t="s">
        <v>95</v>
      </c>
      <c r="F539" s="7">
        <v>14</v>
      </c>
      <c r="G539" s="7">
        <v>1</v>
      </c>
      <c r="H539" s="7">
        <v>1</v>
      </c>
      <c r="I539" s="7"/>
      <c r="J539" s="68">
        <f t="shared" si="29"/>
        <v>93.75</v>
      </c>
    </row>
    <row r="540" spans="1:10" ht="15.75" thickBot="1" x14ac:dyDescent="0.3">
      <c r="A540" s="121"/>
      <c r="B540" s="4"/>
      <c r="C540" s="4"/>
      <c r="D540" s="7">
        <v>7</v>
      </c>
      <c r="E540" s="4" t="s">
        <v>21</v>
      </c>
      <c r="F540" s="7">
        <v>13</v>
      </c>
      <c r="G540" s="7">
        <v>2</v>
      </c>
      <c r="H540" s="7">
        <v>1</v>
      </c>
      <c r="I540" s="7"/>
      <c r="J540" s="68">
        <f t="shared" si="29"/>
        <v>91.666666666666671</v>
      </c>
    </row>
    <row r="541" spans="1:10" ht="15.75" thickBot="1" x14ac:dyDescent="0.3">
      <c r="A541" s="121"/>
      <c r="B541" s="4"/>
      <c r="C541" s="4"/>
      <c r="D541" s="7">
        <v>8</v>
      </c>
      <c r="E541" s="122" t="s">
        <v>96</v>
      </c>
      <c r="F541" s="7">
        <v>14</v>
      </c>
      <c r="G541" s="7">
        <v>1</v>
      </c>
      <c r="H541" s="7">
        <v>1</v>
      </c>
      <c r="I541" s="7"/>
      <c r="J541" s="68">
        <f t="shared" si="29"/>
        <v>93.75</v>
      </c>
    </row>
    <row r="542" spans="1:10" ht="15.75" thickBot="1" x14ac:dyDescent="0.3">
      <c r="A542" s="121"/>
      <c r="B542" s="4"/>
      <c r="C542" s="4"/>
      <c r="D542" s="7">
        <v>9</v>
      </c>
      <c r="E542" s="4" t="s">
        <v>15</v>
      </c>
      <c r="F542" s="7">
        <v>12</v>
      </c>
      <c r="G542" s="7">
        <v>2</v>
      </c>
      <c r="H542" s="7">
        <v>1</v>
      </c>
      <c r="I542" s="7">
        <v>1</v>
      </c>
      <c r="J542" s="68">
        <f t="shared" si="29"/>
        <v>85.416666666666671</v>
      </c>
    </row>
    <row r="543" spans="1:10" ht="23.25" thickBot="1" x14ac:dyDescent="0.3">
      <c r="A543" s="121"/>
      <c r="B543" s="4"/>
      <c r="C543" s="4"/>
      <c r="D543" s="7">
        <v>10</v>
      </c>
      <c r="E543" s="4" t="s">
        <v>99</v>
      </c>
      <c r="F543" s="7">
        <v>13</v>
      </c>
      <c r="G543" s="7">
        <v>1</v>
      </c>
      <c r="H543" s="7">
        <v>2</v>
      </c>
      <c r="I543" s="7"/>
      <c r="J543" s="68">
        <f t="shared" si="29"/>
        <v>89.583333333333329</v>
      </c>
    </row>
    <row r="544" spans="1:10" ht="15.75" thickBot="1" x14ac:dyDescent="0.3">
      <c r="A544" s="121"/>
      <c r="B544" s="4"/>
      <c r="C544" s="4"/>
      <c r="D544" s="7">
        <v>11</v>
      </c>
      <c r="E544" s="4" t="s">
        <v>97</v>
      </c>
      <c r="F544" s="7">
        <v>14</v>
      </c>
      <c r="G544" s="7">
        <v>1</v>
      </c>
      <c r="H544" s="7">
        <v>1</v>
      </c>
      <c r="I544" s="7"/>
      <c r="J544" s="68">
        <f t="shared" si="29"/>
        <v>93.75</v>
      </c>
    </row>
    <row r="545" spans="1:10" ht="15.75" thickBot="1" x14ac:dyDescent="0.3">
      <c r="A545" s="121"/>
      <c r="B545" s="4"/>
      <c r="C545" s="4"/>
      <c r="D545" s="7">
        <v>12</v>
      </c>
      <c r="E545" s="4" t="s">
        <v>98</v>
      </c>
      <c r="F545" s="7">
        <v>14</v>
      </c>
      <c r="G545" s="7">
        <v>1</v>
      </c>
      <c r="H545" s="7">
        <v>1</v>
      </c>
      <c r="I545" s="7"/>
      <c r="J545" s="68">
        <f t="shared" si="29"/>
        <v>93.75</v>
      </c>
    </row>
    <row r="546" spans="1:10" ht="15.75" thickBot="1" x14ac:dyDescent="0.3">
      <c r="A546" s="121"/>
      <c r="B546" s="4"/>
      <c r="C546" s="4"/>
      <c r="D546" s="7">
        <v>13</v>
      </c>
      <c r="E546" s="4" t="s">
        <v>17</v>
      </c>
      <c r="F546" s="233">
        <v>13</v>
      </c>
      <c r="G546" s="7">
        <v>2</v>
      </c>
      <c r="H546" s="7">
        <v>1</v>
      </c>
      <c r="I546" s="7"/>
      <c r="J546" s="68">
        <f t="shared" si="29"/>
        <v>91.666666666666671</v>
      </c>
    </row>
    <row r="547" spans="1:10" ht="15.75" thickBot="1" x14ac:dyDescent="0.3">
      <c r="A547" s="121"/>
      <c r="B547" s="4"/>
      <c r="C547" s="4"/>
      <c r="D547" s="7">
        <v>14</v>
      </c>
      <c r="E547" s="124" t="s">
        <v>18</v>
      </c>
      <c r="F547" s="24">
        <v>12</v>
      </c>
      <c r="G547" s="7">
        <v>2</v>
      </c>
      <c r="H547" s="7">
        <v>2</v>
      </c>
      <c r="I547" s="7"/>
      <c r="J547" s="68">
        <f t="shared" si="29"/>
        <v>87.5</v>
      </c>
    </row>
    <row r="548" spans="1:10" ht="15.75" thickBot="1" x14ac:dyDescent="0.3">
      <c r="A548" s="121"/>
      <c r="B548" s="4"/>
      <c r="C548" s="4"/>
      <c r="D548" s="7">
        <v>15</v>
      </c>
      <c r="E548" s="4" t="s">
        <v>19</v>
      </c>
      <c r="F548" s="7">
        <v>12</v>
      </c>
      <c r="G548" s="7">
        <v>3</v>
      </c>
      <c r="H548" s="7">
        <v>1</v>
      </c>
      <c r="I548" s="7"/>
      <c r="J548" s="68">
        <f t="shared" si="29"/>
        <v>89.583333333333329</v>
      </c>
    </row>
    <row r="549" spans="1:10" ht="15.75" thickBot="1" x14ac:dyDescent="0.3">
      <c r="A549" s="121"/>
      <c r="B549" s="4"/>
      <c r="C549" s="4"/>
      <c r="D549" s="7"/>
      <c r="E549" s="4" t="s">
        <v>6</v>
      </c>
      <c r="F549" s="79">
        <f>SUM(F534:F548)/15</f>
        <v>12.933333333333334</v>
      </c>
      <c r="G549" s="79">
        <f>SUM(G534:G548)/15</f>
        <v>1.6666666666666667</v>
      </c>
      <c r="H549" s="79">
        <f>SUM(H534:H548)/15</f>
        <v>1.2</v>
      </c>
      <c r="I549" s="79">
        <f>SUM(I534:I548)/15</f>
        <v>0.2</v>
      </c>
      <c r="J549" s="80">
        <f>SUM(J534:J548)/15</f>
        <v>90.277777777777771</v>
      </c>
    </row>
    <row r="550" spans="1:10" s="126" customFormat="1" ht="22.5" customHeight="1" x14ac:dyDescent="0.2">
      <c r="A550" s="250" t="s">
        <v>301</v>
      </c>
      <c r="B550" s="259">
        <v>33</v>
      </c>
      <c r="C550" s="259">
        <v>15</v>
      </c>
      <c r="D550" s="240">
        <v>45</v>
      </c>
      <c r="E550" s="261"/>
      <c r="F550" s="259">
        <v>3</v>
      </c>
      <c r="G550" s="259">
        <v>2</v>
      </c>
      <c r="H550" s="252">
        <v>1</v>
      </c>
      <c r="I550" s="252">
        <v>0</v>
      </c>
      <c r="J550" s="263" t="s">
        <v>62</v>
      </c>
    </row>
    <row r="551" spans="1:10" s="126" customFormat="1" ht="12.75" thickBot="1" x14ac:dyDescent="0.25">
      <c r="A551" s="242" t="s">
        <v>208</v>
      </c>
      <c r="B551" s="260"/>
      <c r="C551" s="260"/>
      <c r="D551" s="241"/>
      <c r="E551" s="262"/>
      <c r="F551" s="260"/>
      <c r="G551" s="260"/>
      <c r="H551" s="246"/>
      <c r="I551" s="246"/>
      <c r="J551" s="264"/>
    </row>
    <row r="552" spans="1:10" ht="15.75" thickBot="1" x14ac:dyDescent="0.3">
      <c r="A552" s="121"/>
      <c r="B552" s="4"/>
      <c r="C552" s="4"/>
      <c r="D552" s="7">
        <v>1</v>
      </c>
      <c r="E552" s="4" t="s">
        <v>9</v>
      </c>
      <c r="F552" s="7">
        <v>11</v>
      </c>
      <c r="G552" s="7">
        <v>2</v>
      </c>
      <c r="H552" s="7">
        <v>1</v>
      </c>
      <c r="I552" s="7">
        <v>1</v>
      </c>
      <c r="J552" s="68">
        <f t="shared" ref="J552:J566" si="30">SUM((F552*3+G552*2+H552*1+I552*0)*100/45)</f>
        <v>84.444444444444443</v>
      </c>
    </row>
    <row r="553" spans="1:10" ht="23.25" thickBot="1" x14ac:dyDescent="0.3">
      <c r="A553" s="121"/>
      <c r="B553" s="4"/>
      <c r="C553" s="4"/>
      <c r="D553" s="7">
        <v>2</v>
      </c>
      <c r="E553" s="4" t="s">
        <v>10</v>
      </c>
      <c r="F553" s="7">
        <v>11</v>
      </c>
      <c r="G553" s="7">
        <v>2</v>
      </c>
      <c r="H553" s="7">
        <v>2</v>
      </c>
      <c r="I553" s="7"/>
      <c r="J553" s="68">
        <f t="shared" si="30"/>
        <v>86.666666666666671</v>
      </c>
    </row>
    <row r="554" spans="1:10" ht="15.75" thickBot="1" x14ac:dyDescent="0.3">
      <c r="A554" s="121"/>
      <c r="B554" s="4"/>
      <c r="C554" s="4"/>
      <c r="D554" s="7">
        <v>3</v>
      </c>
      <c r="E554" s="4" t="s">
        <v>11</v>
      </c>
      <c r="F554" s="7">
        <v>12</v>
      </c>
      <c r="G554" s="7">
        <v>2</v>
      </c>
      <c r="H554" s="7">
        <v>1</v>
      </c>
      <c r="I554" s="7"/>
      <c r="J554" s="68">
        <f t="shared" si="30"/>
        <v>91.111111111111114</v>
      </c>
    </row>
    <row r="555" spans="1:10" ht="15.75" thickBot="1" x14ac:dyDescent="0.3">
      <c r="A555" s="121"/>
      <c r="B555" s="4"/>
      <c r="C555" s="4"/>
      <c r="D555" s="7">
        <v>4</v>
      </c>
      <c r="E555" s="4" t="s">
        <v>12</v>
      </c>
      <c r="F555" s="7">
        <v>12</v>
      </c>
      <c r="G555" s="7">
        <v>2</v>
      </c>
      <c r="H555" s="7">
        <v>1</v>
      </c>
      <c r="I555" s="7"/>
      <c r="J555" s="68">
        <f t="shared" si="30"/>
        <v>91.111111111111114</v>
      </c>
    </row>
    <row r="556" spans="1:10" ht="15.75" thickBot="1" x14ac:dyDescent="0.3">
      <c r="A556" s="121"/>
      <c r="B556" s="4"/>
      <c r="C556" s="4"/>
      <c r="D556" s="7">
        <v>5</v>
      </c>
      <c r="E556" s="4" t="s">
        <v>13</v>
      </c>
      <c r="F556" s="7">
        <v>11</v>
      </c>
      <c r="G556" s="7">
        <v>2</v>
      </c>
      <c r="H556" s="7">
        <v>1</v>
      </c>
      <c r="I556" s="7">
        <v>1</v>
      </c>
      <c r="J556" s="68">
        <f t="shared" si="30"/>
        <v>84.444444444444443</v>
      </c>
    </row>
    <row r="557" spans="1:10" ht="15.75" thickBot="1" x14ac:dyDescent="0.3">
      <c r="A557" s="121"/>
      <c r="B557" s="4"/>
      <c r="C557" s="4"/>
      <c r="D557" s="7">
        <v>6</v>
      </c>
      <c r="E557" s="4" t="s">
        <v>95</v>
      </c>
      <c r="F557" s="7">
        <v>13</v>
      </c>
      <c r="G557" s="7">
        <v>1</v>
      </c>
      <c r="H557" s="7">
        <v>1</v>
      </c>
      <c r="I557" s="7"/>
      <c r="J557" s="68">
        <f t="shared" si="30"/>
        <v>93.333333333333329</v>
      </c>
    </row>
    <row r="558" spans="1:10" ht="15.75" thickBot="1" x14ac:dyDescent="0.3">
      <c r="A558" s="121"/>
      <c r="B558" s="4"/>
      <c r="C558" s="4"/>
      <c r="D558" s="7">
        <v>7</v>
      </c>
      <c r="E558" s="4" t="s">
        <v>21</v>
      </c>
      <c r="F558" s="7">
        <v>12</v>
      </c>
      <c r="G558" s="7">
        <v>2</v>
      </c>
      <c r="H558" s="7">
        <v>1</v>
      </c>
      <c r="I558" s="7"/>
      <c r="J558" s="68">
        <f t="shared" si="30"/>
        <v>91.111111111111114</v>
      </c>
    </row>
    <row r="559" spans="1:10" ht="15.75" thickBot="1" x14ac:dyDescent="0.3">
      <c r="A559" s="121"/>
      <c r="B559" s="4"/>
      <c r="C559" s="4"/>
      <c r="D559" s="7">
        <v>8</v>
      </c>
      <c r="E559" s="122" t="s">
        <v>96</v>
      </c>
      <c r="F559" s="7">
        <v>13</v>
      </c>
      <c r="G559" s="7">
        <v>1</v>
      </c>
      <c r="H559" s="7">
        <v>1</v>
      </c>
      <c r="I559" s="7"/>
      <c r="J559" s="68">
        <f t="shared" si="30"/>
        <v>93.333333333333329</v>
      </c>
    </row>
    <row r="560" spans="1:10" ht="15.75" thickBot="1" x14ac:dyDescent="0.3">
      <c r="A560" s="121"/>
      <c r="B560" s="4"/>
      <c r="C560" s="4"/>
      <c r="D560" s="7">
        <v>9</v>
      </c>
      <c r="E560" s="4" t="s">
        <v>15</v>
      </c>
      <c r="F560" s="7">
        <v>11</v>
      </c>
      <c r="G560" s="7">
        <v>1</v>
      </c>
      <c r="H560" s="7">
        <v>1</v>
      </c>
      <c r="I560" s="7">
        <v>2</v>
      </c>
      <c r="J560" s="68">
        <f t="shared" si="30"/>
        <v>80</v>
      </c>
    </row>
    <row r="561" spans="1:61" ht="23.25" thickBot="1" x14ac:dyDescent="0.3">
      <c r="A561" s="121"/>
      <c r="B561" s="4"/>
      <c r="C561" s="4"/>
      <c r="D561" s="7">
        <v>10</v>
      </c>
      <c r="E561" s="4" t="s">
        <v>99</v>
      </c>
      <c r="F561" s="7">
        <v>12</v>
      </c>
      <c r="G561" s="7">
        <v>1</v>
      </c>
      <c r="H561" s="7">
        <v>2</v>
      </c>
      <c r="I561" s="7"/>
      <c r="J561" s="68">
        <f t="shared" si="30"/>
        <v>88.888888888888886</v>
      </c>
    </row>
    <row r="562" spans="1:61" ht="15.75" thickBot="1" x14ac:dyDescent="0.3">
      <c r="A562" s="121"/>
      <c r="B562" s="4"/>
      <c r="C562" s="4"/>
      <c r="D562" s="7">
        <v>11</v>
      </c>
      <c r="E562" s="4" t="s">
        <v>97</v>
      </c>
      <c r="F562" s="7">
        <v>13</v>
      </c>
      <c r="G562" s="7">
        <v>1</v>
      </c>
      <c r="H562" s="7">
        <v>1</v>
      </c>
      <c r="I562" s="7"/>
      <c r="J562" s="68">
        <f t="shared" si="30"/>
        <v>93.333333333333329</v>
      </c>
    </row>
    <row r="563" spans="1:61" ht="15.75" thickBot="1" x14ac:dyDescent="0.3">
      <c r="A563" s="121"/>
      <c r="B563" s="4"/>
      <c r="C563" s="4"/>
      <c r="D563" s="7">
        <v>12</v>
      </c>
      <c r="E563" s="4" t="s">
        <v>98</v>
      </c>
      <c r="F563" s="7">
        <v>13</v>
      </c>
      <c r="G563" s="7">
        <v>1</v>
      </c>
      <c r="H563" s="7">
        <v>1</v>
      </c>
      <c r="I563" s="7"/>
      <c r="J563" s="68">
        <f t="shared" si="30"/>
        <v>93.333333333333329</v>
      </c>
    </row>
    <row r="564" spans="1:61" ht="15.75" thickBot="1" x14ac:dyDescent="0.3">
      <c r="A564" s="121"/>
      <c r="B564" s="4"/>
      <c r="C564" s="4"/>
      <c r="D564" s="7">
        <v>13</v>
      </c>
      <c r="E564" s="4" t="s">
        <v>17</v>
      </c>
      <c r="F564" s="233">
        <v>12</v>
      </c>
      <c r="G564" s="7">
        <v>2</v>
      </c>
      <c r="H564" s="7">
        <v>1</v>
      </c>
      <c r="I564" s="7"/>
      <c r="J564" s="68">
        <f t="shared" si="30"/>
        <v>91.111111111111114</v>
      </c>
    </row>
    <row r="565" spans="1:61" ht="15.75" thickBot="1" x14ac:dyDescent="0.3">
      <c r="A565" s="121"/>
      <c r="B565" s="4"/>
      <c r="C565" s="4"/>
      <c r="D565" s="7">
        <v>14</v>
      </c>
      <c r="E565" s="124" t="s">
        <v>18</v>
      </c>
      <c r="F565" s="24">
        <v>11</v>
      </c>
      <c r="G565" s="7">
        <v>2</v>
      </c>
      <c r="H565" s="7">
        <v>2</v>
      </c>
      <c r="I565" s="7"/>
      <c r="J565" s="68">
        <f t="shared" si="30"/>
        <v>86.666666666666671</v>
      </c>
    </row>
    <row r="566" spans="1:61" ht="15.75" thickBot="1" x14ac:dyDescent="0.3">
      <c r="A566" s="121"/>
      <c r="B566" s="4"/>
      <c r="C566" s="4"/>
      <c r="D566" s="7">
        <v>15</v>
      </c>
      <c r="E566" s="4" t="s">
        <v>19</v>
      </c>
      <c r="F566" s="7">
        <v>11</v>
      </c>
      <c r="G566" s="7">
        <v>2</v>
      </c>
      <c r="H566" s="7">
        <v>1</v>
      </c>
      <c r="I566" s="7">
        <v>1</v>
      </c>
      <c r="J566" s="68">
        <f t="shared" si="30"/>
        <v>84.444444444444443</v>
      </c>
      <c r="AK566" s="126"/>
      <c r="AL566" s="126"/>
      <c r="AM566" s="126"/>
      <c r="AN566" s="126"/>
      <c r="AO566" s="126"/>
      <c r="AP566" s="126"/>
      <c r="AQ566" s="126"/>
      <c r="AR566" s="126"/>
      <c r="AS566" s="126"/>
      <c r="AT566" s="126"/>
      <c r="AU566" s="126"/>
      <c r="AV566" s="126"/>
      <c r="AW566" s="126"/>
      <c r="AX566" s="126"/>
      <c r="AY566" s="126"/>
      <c r="AZ566" s="126"/>
      <c r="BA566" s="126"/>
      <c r="BB566" s="126"/>
      <c r="BC566" s="126"/>
      <c r="BD566" s="126"/>
      <c r="BE566" s="126"/>
      <c r="BF566" s="126"/>
      <c r="BG566" s="126"/>
      <c r="BH566" s="126"/>
      <c r="BI566" s="126"/>
    </row>
    <row r="567" spans="1:61" ht="15.75" thickBot="1" x14ac:dyDescent="0.3">
      <c r="A567" s="121"/>
      <c r="B567" s="4"/>
      <c r="C567" s="4"/>
      <c r="D567" s="7"/>
      <c r="E567" s="4" t="s">
        <v>6</v>
      </c>
      <c r="F567" s="79">
        <f>SUM(F552:F566)/15</f>
        <v>11.866666666666667</v>
      </c>
      <c r="G567" s="79">
        <f>SUM(G552:G566)/15</f>
        <v>1.6</v>
      </c>
      <c r="H567" s="79">
        <f>SUM(H552:H566)/15</f>
        <v>1.2</v>
      </c>
      <c r="I567" s="79">
        <f>SUM(I552:I566)/15</f>
        <v>0.33333333333333331</v>
      </c>
      <c r="J567" s="80">
        <f>SUM(J552:J566)/15</f>
        <v>88.8888888888889</v>
      </c>
      <c r="AK567" s="126"/>
      <c r="AL567" s="126"/>
      <c r="AM567" s="126"/>
      <c r="AN567" s="126"/>
      <c r="AO567" s="126"/>
      <c r="AP567" s="126"/>
      <c r="AQ567" s="126"/>
      <c r="AR567" s="126"/>
      <c r="AS567" s="126"/>
      <c r="AT567" s="126"/>
      <c r="AU567" s="126"/>
      <c r="AV567" s="126"/>
      <c r="AW567" s="126"/>
      <c r="AX567" s="126"/>
      <c r="AY567" s="126"/>
      <c r="AZ567" s="126"/>
      <c r="BA567" s="126"/>
      <c r="BB567" s="126"/>
      <c r="BC567" s="126"/>
      <c r="BD567" s="126"/>
      <c r="BE567" s="126"/>
      <c r="BF567" s="126"/>
      <c r="BG567" s="126"/>
      <c r="BH567" s="126"/>
      <c r="BI567" s="126"/>
    </row>
    <row r="568" spans="1:61" s="126" customFormat="1" ht="24.75" customHeight="1" x14ac:dyDescent="0.25">
      <c r="A568" s="144" t="s">
        <v>302</v>
      </c>
      <c r="B568" s="259">
        <v>33</v>
      </c>
      <c r="C568" s="259">
        <v>11</v>
      </c>
      <c r="D568" s="247">
        <v>33</v>
      </c>
      <c r="E568" s="261"/>
      <c r="F568" s="259">
        <v>3</v>
      </c>
      <c r="G568" s="259">
        <v>2</v>
      </c>
      <c r="H568" s="142">
        <v>1</v>
      </c>
      <c r="I568" s="142">
        <v>0</v>
      </c>
      <c r="J568" s="265" t="s">
        <v>62</v>
      </c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</row>
    <row r="569" spans="1:61" s="126" customFormat="1" ht="15.75" thickBot="1" x14ac:dyDescent="0.3">
      <c r="A569" s="238" t="s">
        <v>209</v>
      </c>
      <c r="B569" s="274"/>
      <c r="C569" s="274"/>
      <c r="D569" s="248"/>
      <c r="E569" s="275"/>
      <c r="F569" s="274"/>
      <c r="G569" s="274"/>
      <c r="H569" s="143"/>
      <c r="I569" s="143"/>
      <c r="J569" s="266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</row>
    <row r="570" spans="1:61" ht="15.75" thickBot="1" x14ac:dyDescent="0.3">
      <c r="A570" s="121"/>
      <c r="B570" s="4"/>
      <c r="C570" s="4"/>
      <c r="D570" s="7">
        <v>1</v>
      </c>
      <c r="E570" s="4" t="s">
        <v>9</v>
      </c>
      <c r="F570" s="7">
        <v>10</v>
      </c>
      <c r="G570" s="7"/>
      <c r="H570" s="7">
        <v>1</v>
      </c>
      <c r="I570" s="7"/>
      <c r="J570" s="68">
        <f t="shared" ref="J570:J584" si="31">SUM((F570*3+G570*2+H570*1+I570*0)*100/33)</f>
        <v>93.939393939393938</v>
      </c>
    </row>
    <row r="571" spans="1:61" ht="23.25" thickBot="1" x14ac:dyDescent="0.3">
      <c r="A571" s="121"/>
      <c r="B571" s="4"/>
      <c r="C571" s="4"/>
      <c r="D571" s="7">
        <v>2</v>
      </c>
      <c r="E571" s="4" t="s">
        <v>10</v>
      </c>
      <c r="F571" s="7">
        <v>9</v>
      </c>
      <c r="G571" s="7">
        <v>1</v>
      </c>
      <c r="H571" s="7">
        <v>1</v>
      </c>
      <c r="I571" s="7"/>
      <c r="J571" s="68">
        <f t="shared" si="31"/>
        <v>90.909090909090907</v>
      </c>
    </row>
    <row r="572" spans="1:61" ht="15.75" thickBot="1" x14ac:dyDescent="0.3">
      <c r="A572" s="121"/>
      <c r="B572" s="4"/>
      <c r="C572" s="4"/>
      <c r="D572" s="7">
        <v>3</v>
      </c>
      <c r="E572" s="4" t="s">
        <v>11</v>
      </c>
      <c r="F572" s="7">
        <v>9</v>
      </c>
      <c r="G572" s="7">
        <v>1</v>
      </c>
      <c r="H572" s="7">
        <v>1</v>
      </c>
      <c r="I572" s="7"/>
      <c r="J572" s="68">
        <f t="shared" si="31"/>
        <v>90.909090909090907</v>
      </c>
    </row>
    <row r="573" spans="1:61" ht="15.75" thickBot="1" x14ac:dyDescent="0.3">
      <c r="A573" s="121"/>
      <c r="B573" s="4"/>
      <c r="C573" s="4"/>
      <c r="D573" s="7">
        <v>4</v>
      </c>
      <c r="E573" s="4" t="s">
        <v>12</v>
      </c>
      <c r="F573" s="7">
        <v>9</v>
      </c>
      <c r="G573" s="7">
        <v>1</v>
      </c>
      <c r="H573" s="7">
        <v>1</v>
      </c>
      <c r="I573" s="7"/>
      <c r="J573" s="68">
        <f t="shared" si="31"/>
        <v>90.909090909090907</v>
      </c>
    </row>
    <row r="574" spans="1:61" ht="15.75" thickBot="1" x14ac:dyDescent="0.3">
      <c r="A574" s="121"/>
      <c r="B574" s="4"/>
      <c r="C574" s="4"/>
      <c r="D574" s="7">
        <v>5</v>
      </c>
      <c r="E574" s="4" t="s">
        <v>13</v>
      </c>
      <c r="F574" s="7">
        <v>9</v>
      </c>
      <c r="G574" s="7">
        <v>1</v>
      </c>
      <c r="H574" s="7"/>
      <c r="I574" s="7">
        <v>1</v>
      </c>
      <c r="J574" s="68">
        <f t="shared" si="31"/>
        <v>87.878787878787875</v>
      </c>
    </row>
    <row r="575" spans="1:61" ht="15.75" thickBot="1" x14ac:dyDescent="0.3">
      <c r="A575" s="121"/>
      <c r="B575" s="4"/>
      <c r="C575" s="4"/>
      <c r="D575" s="7">
        <v>6</v>
      </c>
      <c r="E575" s="4" t="s">
        <v>95</v>
      </c>
      <c r="F575" s="7">
        <v>10</v>
      </c>
      <c r="G575" s="7"/>
      <c r="H575" s="7">
        <v>1</v>
      </c>
      <c r="I575" s="7"/>
      <c r="J575" s="68">
        <f t="shared" si="31"/>
        <v>93.939393939393938</v>
      </c>
    </row>
    <row r="576" spans="1:61" ht="15.75" thickBot="1" x14ac:dyDescent="0.3">
      <c r="A576" s="121"/>
      <c r="B576" s="4"/>
      <c r="C576" s="4"/>
      <c r="D576" s="7">
        <v>7</v>
      </c>
      <c r="E576" s="4" t="s">
        <v>21</v>
      </c>
      <c r="F576" s="7">
        <v>10</v>
      </c>
      <c r="G576" s="7"/>
      <c r="H576" s="7">
        <v>1</v>
      </c>
      <c r="I576" s="7"/>
      <c r="J576" s="68">
        <f t="shared" si="31"/>
        <v>93.939393939393938</v>
      </c>
    </row>
    <row r="577" spans="1:99" ht="15.75" thickBot="1" x14ac:dyDescent="0.3">
      <c r="A577" s="121"/>
      <c r="B577" s="4"/>
      <c r="C577" s="4"/>
      <c r="D577" s="7">
        <v>8</v>
      </c>
      <c r="E577" s="122" t="s">
        <v>96</v>
      </c>
      <c r="F577" s="7">
        <v>10</v>
      </c>
      <c r="G577" s="7"/>
      <c r="H577" s="7"/>
      <c r="I577" s="7">
        <v>1</v>
      </c>
      <c r="J577" s="68">
        <f t="shared" si="31"/>
        <v>90.909090909090907</v>
      </c>
    </row>
    <row r="578" spans="1:99" ht="15.75" thickBot="1" x14ac:dyDescent="0.3">
      <c r="A578" s="121"/>
      <c r="B578" s="4"/>
      <c r="C578" s="4"/>
      <c r="D578" s="7">
        <v>9</v>
      </c>
      <c r="E578" s="4" t="s">
        <v>15</v>
      </c>
      <c r="F578" s="7">
        <v>10</v>
      </c>
      <c r="G578" s="7"/>
      <c r="H578" s="7"/>
      <c r="I578" s="7">
        <v>1</v>
      </c>
      <c r="J578" s="68">
        <f t="shared" si="31"/>
        <v>90.909090909090907</v>
      </c>
    </row>
    <row r="579" spans="1:99" ht="23.25" thickBot="1" x14ac:dyDescent="0.3">
      <c r="A579" s="121"/>
      <c r="B579" s="4"/>
      <c r="C579" s="4"/>
      <c r="D579" s="7">
        <v>10</v>
      </c>
      <c r="E579" s="4" t="s">
        <v>99</v>
      </c>
      <c r="F579" s="7">
        <v>9</v>
      </c>
      <c r="G579" s="7">
        <v>1</v>
      </c>
      <c r="H579" s="7"/>
      <c r="I579" s="7">
        <v>1</v>
      </c>
      <c r="J579" s="68">
        <f t="shared" si="31"/>
        <v>87.878787878787875</v>
      </c>
    </row>
    <row r="580" spans="1:99" ht="15.75" thickBot="1" x14ac:dyDescent="0.3">
      <c r="A580" s="121"/>
      <c r="B580" s="4"/>
      <c r="C580" s="4"/>
      <c r="D580" s="7">
        <v>11</v>
      </c>
      <c r="E580" s="4" t="s">
        <v>97</v>
      </c>
      <c r="F580" s="7">
        <v>8</v>
      </c>
      <c r="G580" s="7">
        <v>2</v>
      </c>
      <c r="H580" s="7">
        <v>1</v>
      </c>
      <c r="I580" s="7"/>
      <c r="J580" s="68">
        <f t="shared" si="31"/>
        <v>87.878787878787875</v>
      </c>
    </row>
    <row r="581" spans="1:99" ht="15.75" thickBot="1" x14ac:dyDescent="0.3">
      <c r="A581" s="121"/>
      <c r="B581" s="4"/>
      <c r="C581" s="4"/>
      <c r="D581" s="7">
        <v>12</v>
      </c>
      <c r="E581" s="4" t="s">
        <v>98</v>
      </c>
      <c r="F581" s="7">
        <v>10</v>
      </c>
      <c r="G581" s="7"/>
      <c r="H581" s="7">
        <v>1</v>
      </c>
      <c r="I581" s="7"/>
      <c r="J581" s="68">
        <f t="shared" si="31"/>
        <v>93.939393939393938</v>
      </c>
    </row>
    <row r="582" spans="1:99" ht="15.75" thickBot="1" x14ac:dyDescent="0.3">
      <c r="A582" s="121"/>
      <c r="B582" s="4"/>
      <c r="C582" s="4"/>
      <c r="D582" s="7">
        <v>13</v>
      </c>
      <c r="E582" s="21" t="s">
        <v>17</v>
      </c>
      <c r="F582" s="7">
        <v>10</v>
      </c>
      <c r="G582" s="7"/>
      <c r="H582" s="7">
        <v>1</v>
      </c>
      <c r="I582" s="7"/>
      <c r="J582" s="68">
        <f t="shared" si="31"/>
        <v>93.939393939393938</v>
      </c>
    </row>
    <row r="583" spans="1:99" ht="15.75" thickBot="1" x14ac:dyDescent="0.3">
      <c r="A583" s="121"/>
      <c r="B583" s="4"/>
      <c r="C583" s="4"/>
      <c r="D583" s="38">
        <v>14</v>
      </c>
      <c r="E583" s="140" t="s">
        <v>18</v>
      </c>
      <c r="F583" s="7">
        <v>9</v>
      </c>
      <c r="G583" s="7">
        <v>1</v>
      </c>
      <c r="H583" s="7">
        <v>1</v>
      </c>
      <c r="I583" s="7"/>
      <c r="J583" s="68">
        <f t="shared" si="31"/>
        <v>90.909090909090907</v>
      </c>
    </row>
    <row r="584" spans="1:99" ht="15.75" thickBot="1" x14ac:dyDescent="0.3">
      <c r="A584" s="121"/>
      <c r="B584" s="4"/>
      <c r="C584" s="4"/>
      <c r="D584" s="7">
        <v>15</v>
      </c>
      <c r="E584" s="4" t="s">
        <v>19</v>
      </c>
      <c r="F584" s="7">
        <v>10</v>
      </c>
      <c r="G584" s="7"/>
      <c r="H584" s="7">
        <v>1</v>
      </c>
      <c r="I584" s="7"/>
      <c r="J584" s="68">
        <f t="shared" si="31"/>
        <v>93.939393939393938</v>
      </c>
      <c r="AK584" s="126"/>
      <c r="AL584" s="126"/>
      <c r="AM584" s="126"/>
      <c r="AN584" s="126"/>
      <c r="AO584" s="126"/>
      <c r="AP584" s="126"/>
      <c r="AQ584" s="126"/>
      <c r="AR584" s="126"/>
      <c r="AS584" s="126"/>
      <c r="AT584" s="126"/>
      <c r="AU584" s="126"/>
      <c r="AV584" s="126"/>
      <c r="AW584" s="126"/>
      <c r="AX584" s="126"/>
      <c r="AY584" s="126"/>
      <c r="AZ584" s="126"/>
      <c r="BA584" s="126"/>
      <c r="BB584" s="126"/>
      <c r="BC584" s="126"/>
      <c r="BD584" s="126"/>
      <c r="BE584" s="126"/>
      <c r="BF584" s="126"/>
      <c r="BG584" s="126"/>
      <c r="BH584" s="126"/>
      <c r="BI584" s="126"/>
    </row>
    <row r="585" spans="1:99" ht="15.75" thickBot="1" x14ac:dyDescent="0.3">
      <c r="A585" s="121"/>
      <c r="B585" s="4"/>
      <c r="C585" s="4"/>
      <c r="D585" s="7"/>
      <c r="E585" s="4" t="s">
        <v>6</v>
      </c>
      <c r="F585" s="79">
        <f>SUM(F570:F584)/15</f>
        <v>9.4666666666666668</v>
      </c>
      <c r="G585" s="79">
        <f>SUM(G570:G584)/15</f>
        <v>0.53333333333333333</v>
      </c>
      <c r="H585" s="79">
        <f>SUM(H570:H584)/15</f>
        <v>0.73333333333333328</v>
      </c>
      <c r="I585" s="79">
        <f>SUM(I570:I584)/15</f>
        <v>0.26666666666666666</v>
      </c>
      <c r="J585" s="80">
        <f>SUM(J570:J584)/15</f>
        <v>91.51515151515153</v>
      </c>
      <c r="AK585" s="126"/>
      <c r="AL585" s="126"/>
      <c r="AM585" s="126"/>
      <c r="AN585" s="126"/>
      <c r="AO585" s="126"/>
      <c r="AP585" s="126"/>
      <c r="AQ585" s="126"/>
      <c r="AR585" s="126"/>
      <c r="AS585" s="126"/>
      <c r="AT585" s="126"/>
      <c r="AU585" s="126"/>
      <c r="AV585" s="126"/>
      <c r="AW585" s="126"/>
      <c r="AX585" s="126"/>
      <c r="AY585" s="126"/>
      <c r="AZ585" s="126"/>
      <c r="BA585" s="126"/>
      <c r="BB585" s="126"/>
      <c r="BC585" s="126"/>
      <c r="BD585" s="126"/>
      <c r="BE585" s="126"/>
      <c r="BF585" s="126"/>
      <c r="BG585" s="126"/>
      <c r="BH585" s="126"/>
      <c r="BI585" s="126"/>
    </row>
    <row r="586" spans="1:99" s="145" customFormat="1" ht="24.6" customHeight="1" x14ac:dyDescent="0.25">
      <c r="A586" s="250" t="s">
        <v>303</v>
      </c>
      <c r="B586" s="259">
        <v>33</v>
      </c>
      <c r="C586" s="259">
        <v>16</v>
      </c>
      <c r="D586" s="240">
        <v>48</v>
      </c>
      <c r="E586" s="261"/>
      <c r="F586" s="259">
        <v>3</v>
      </c>
      <c r="G586" s="259">
        <v>2</v>
      </c>
      <c r="H586" s="252">
        <v>1</v>
      </c>
      <c r="I586" s="252">
        <v>0</v>
      </c>
      <c r="J586" s="263" t="s">
        <v>62</v>
      </c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 s="12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</row>
    <row r="587" spans="1:99" s="146" customFormat="1" ht="12.6" customHeight="1" thickBot="1" x14ac:dyDescent="0.3">
      <c r="A587" s="242" t="s">
        <v>73</v>
      </c>
      <c r="B587" s="260"/>
      <c r="C587" s="260"/>
      <c r="D587" s="241"/>
      <c r="E587" s="262"/>
      <c r="F587" s="260"/>
      <c r="G587" s="260"/>
      <c r="H587" s="246"/>
      <c r="I587" s="246"/>
      <c r="J587" s="264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 s="126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</row>
    <row r="588" spans="1:99" ht="15.75" thickBot="1" x14ac:dyDescent="0.3">
      <c r="A588" s="121"/>
      <c r="B588" s="4"/>
      <c r="C588" s="4"/>
      <c r="D588" s="7">
        <v>1</v>
      </c>
      <c r="E588" s="4" t="s">
        <v>9</v>
      </c>
      <c r="F588" s="7">
        <v>14</v>
      </c>
      <c r="G588" s="7">
        <v>2</v>
      </c>
      <c r="H588" s="7"/>
      <c r="I588" s="7"/>
      <c r="J588" s="68">
        <f t="shared" ref="J588:J602" si="32">SUM((F588*3+G588*2+H588*1+I588*0)*100/48)</f>
        <v>95.833333333333329</v>
      </c>
    </row>
    <row r="589" spans="1:99" ht="23.25" thickBot="1" x14ac:dyDescent="0.3">
      <c r="A589" s="121"/>
      <c r="B589" s="4"/>
      <c r="C589" s="4"/>
      <c r="D589" s="7">
        <v>2</v>
      </c>
      <c r="E589" s="4" t="s">
        <v>10</v>
      </c>
      <c r="F589" s="7">
        <v>14</v>
      </c>
      <c r="G589" s="7">
        <v>2</v>
      </c>
      <c r="H589" s="7"/>
      <c r="I589" s="7"/>
      <c r="J589" s="68">
        <f t="shared" si="32"/>
        <v>95.833333333333329</v>
      </c>
    </row>
    <row r="590" spans="1:99" ht="15.75" thickBot="1" x14ac:dyDescent="0.3">
      <c r="A590" s="121"/>
      <c r="B590" s="4"/>
      <c r="C590" s="4"/>
      <c r="D590" s="7">
        <v>3</v>
      </c>
      <c r="E590" s="4" t="s">
        <v>11</v>
      </c>
      <c r="F590" s="7">
        <v>13</v>
      </c>
      <c r="G590" s="7">
        <v>2</v>
      </c>
      <c r="H590" s="7">
        <v>1</v>
      </c>
      <c r="I590" s="7"/>
      <c r="J590" s="68">
        <f t="shared" si="32"/>
        <v>91.666666666666671</v>
      </c>
    </row>
    <row r="591" spans="1:99" ht="15.75" thickBot="1" x14ac:dyDescent="0.3">
      <c r="A591" s="121"/>
      <c r="B591" s="4"/>
      <c r="C591" s="4"/>
      <c r="D591" s="7">
        <v>4</v>
      </c>
      <c r="E591" s="4" t="s">
        <v>12</v>
      </c>
      <c r="F591" s="7">
        <v>14</v>
      </c>
      <c r="G591" s="7">
        <v>2</v>
      </c>
      <c r="H591" s="7"/>
      <c r="I591" s="7"/>
      <c r="J591" s="68">
        <f t="shared" si="32"/>
        <v>95.833333333333329</v>
      </c>
    </row>
    <row r="592" spans="1:99" ht="15.75" thickBot="1" x14ac:dyDescent="0.3">
      <c r="A592" s="121"/>
      <c r="B592" s="4"/>
      <c r="C592" s="4"/>
      <c r="D592" s="7">
        <v>5</v>
      </c>
      <c r="E592" s="4" t="s">
        <v>13</v>
      </c>
      <c r="F592" s="7">
        <v>13</v>
      </c>
      <c r="G592" s="7">
        <v>3</v>
      </c>
      <c r="H592" s="7"/>
      <c r="I592" s="7"/>
      <c r="J592" s="68">
        <f t="shared" si="32"/>
        <v>93.75</v>
      </c>
    </row>
    <row r="593" spans="1:99" ht="15.75" thickBot="1" x14ac:dyDescent="0.3">
      <c r="A593" s="121"/>
      <c r="B593" s="4"/>
      <c r="C593" s="4"/>
      <c r="D593" s="7">
        <v>6</v>
      </c>
      <c r="E593" s="4" t="s">
        <v>95</v>
      </c>
      <c r="F593" s="7">
        <v>12</v>
      </c>
      <c r="G593" s="7">
        <v>2</v>
      </c>
      <c r="H593" s="7">
        <v>2</v>
      </c>
      <c r="I593" s="7"/>
      <c r="J593" s="68">
        <f t="shared" si="32"/>
        <v>87.5</v>
      </c>
    </row>
    <row r="594" spans="1:99" ht="15.75" thickBot="1" x14ac:dyDescent="0.3">
      <c r="A594" s="121"/>
      <c r="B594" s="4"/>
      <c r="C594" s="4"/>
      <c r="D594" s="7">
        <v>7</v>
      </c>
      <c r="E594" s="4" t="s">
        <v>21</v>
      </c>
      <c r="F594" s="7">
        <v>14</v>
      </c>
      <c r="G594" s="7">
        <v>2</v>
      </c>
      <c r="H594" s="7"/>
      <c r="I594" s="7"/>
      <c r="J594" s="68">
        <f t="shared" si="32"/>
        <v>95.833333333333329</v>
      </c>
    </row>
    <row r="595" spans="1:99" ht="15.75" thickBot="1" x14ac:dyDescent="0.3">
      <c r="A595" s="121"/>
      <c r="B595" s="4"/>
      <c r="C595" s="4"/>
      <c r="D595" s="7">
        <v>8</v>
      </c>
      <c r="E595" s="122" t="s">
        <v>96</v>
      </c>
      <c r="F595" s="7">
        <v>14</v>
      </c>
      <c r="G595" s="7">
        <v>2</v>
      </c>
      <c r="H595" s="7"/>
      <c r="I595" s="7"/>
      <c r="J595" s="68">
        <f t="shared" si="32"/>
        <v>95.833333333333329</v>
      </c>
    </row>
    <row r="596" spans="1:99" ht="15.75" thickBot="1" x14ac:dyDescent="0.3">
      <c r="A596" s="121"/>
      <c r="B596" s="4"/>
      <c r="C596" s="4"/>
      <c r="D596" s="7">
        <v>9</v>
      </c>
      <c r="E596" s="4" t="s">
        <v>15</v>
      </c>
      <c r="F596" s="7">
        <v>12</v>
      </c>
      <c r="G596" s="7">
        <v>3</v>
      </c>
      <c r="H596" s="7">
        <v>1</v>
      </c>
      <c r="I596" s="7"/>
      <c r="J596" s="68">
        <f t="shared" si="32"/>
        <v>89.583333333333329</v>
      </c>
    </row>
    <row r="597" spans="1:99" ht="23.25" thickBot="1" x14ac:dyDescent="0.3">
      <c r="A597" s="121"/>
      <c r="B597" s="4"/>
      <c r="C597" s="4"/>
      <c r="D597" s="7">
        <v>10</v>
      </c>
      <c r="E597" s="4" t="s">
        <v>99</v>
      </c>
      <c r="F597" s="7">
        <v>13</v>
      </c>
      <c r="G597" s="7">
        <v>3</v>
      </c>
      <c r="H597" s="7"/>
      <c r="I597" s="7"/>
      <c r="J597" s="68">
        <f t="shared" si="32"/>
        <v>93.75</v>
      </c>
      <c r="CK597" s="126"/>
      <c r="CL597" s="126"/>
      <c r="CM597" s="126"/>
      <c r="CN597" s="126"/>
      <c r="CO597" s="126"/>
      <c r="CP597" s="126"/>
      <c r="CQ597" s="126"/>
      <c r="CR597" s="126"/>
      <c r="CS597" s="126"/>
      <c r="CT597" s="126"/>
      <c r="CU597" s="126"/>
    </row>
    <row r="598" spans="1:99" ht="15.75" thickBot="1" x14ac:dyDescent="0.3">
      <c r="A598" s="121"/>
      <c r="B598" s="4"/>
      <c r="C598" s="4"/>
      <c r="D598" s="7">
        <v>11</v>
      </c>
      <c r="E598" s="4" t="s">
        <v>97</v>
      </c>
      <c r="F598" s="7">
        <v>13</v>
      </c>
      <c r="G598" s="7">
        <v>3</v>
      </c>
      <c r="H598" s="7"/>
      <c r="I598" s="7"/>
      <c r="J598" s="68">
        <f t="shared" si="32"/>
        <v>93.75</v>
      </c>
      <c r="CK598" s="126"/>
      <c r="CL598" s="126"/>
      <c r="CM598" s="126"/>
      <c r="CN598" s="126"/>
      <c r="CO598" s="126"/>
      <c r="CP598" s="126"/>
      <c r="CQ598" s="126"/>
      <c r="CR598" s="126"/>
      <c r="CS598" s="126"/>
      <c r="CT598" s="126"/>
      <c r="CU598" s="126"/>
    </row>
    <row r="599" spans="1:99" ht="15.75" thickBot="1" x14ac:dyDescent="0.3">
      <c r="A599" s="121"/>
      <c r="B599" s="4"/>
      <c r="C599" s="4"/>
      <c r="D599" s="7">
        <v>12</v>
      </c>
      <c r="E599" s="4" t="s">
        <v>98</v>
      </c>
      <c r="F599" s="7">
        <v>13</v>
      </c>
      <c r="G599" s="7">
        <v>3</v>
      </c>
      <c r="H599" s="7"/>
      <c r="I599" s="7"/>
      <c r="J599" s="68">
        <f t="shared" si="32"/>
        <v>93.75</v>
      </c>
    </row>
    <row r="600" spans="1:99" ht="15.75" thickBot="1" x14ac:dyDescent="0.3">
      <c r="A600" s="121"/>
      <c r="B600" s="4"/>
      <c r="C600" s="4"/>
      <c r="D600" s="7">
        <v>13</v>
      </c>
      <c r="E600" s="4" t="s">
        <v>17</v>
      </c>
      <c r="F600" s="233">
        <v>14</v>
      </c>
      <c r="G600" s="7">
        <v>2</v>
      </c>
      <c r="H600" s="7"/>
      <c r="I600" s="7"/>
      <c r="J600" s="68">
        <f t="shared" si="32"/>
        <v>95.833333333333329</v>
      </c>
      <c r="BK600" s="126"/>
      <c r="BL600" s="126"/>
      <c r="BM600" s="126"/>
      <c r="BN600" s="126"/>
      <c r="BO600" s="126"/>
      <c r="BP600" s="126"/>
      <c r="BQ600" s="126"/>
      <c r="BR600" s="126"/>
      <c r="BS600" s="126"/>
      <c r="BT600" s="126"/>
      <c r="BU600" s="126"/>
      <c r="BV600" s="126"/>
      <c r="BW600" s="126"/>
      <c r="BX600" s="126"/>
      <c r="BY600" s="126"/>
      <c r="BZ600" s="126"/>
      <c r="CA600" s="126"/>
      <c r="CB600" s="126"/>
      <c r="CC600" s="126"/>
      <c r="CD600" s="126"/>
      <c r="CE600" s="126"/>
      <c r="CF600" s="126"/>
      <c r="CG600" s="126"/>
      <c r="CH600" s="126"/>
      <c r="CI600" s="126"/>
      <c r="CJ600" s="126"/>
    </row>
    <row r="601" spans="1:99" ht="15.75" thickBot="1" x14ac:dyDescent="0.3">
      <c r="A601" s="121"/>
      <c r="B601" s="4"/>
      <c r="C601" s="4"/>
      <c r="D601" s="7">
        <v>14</v>
      </c>
      <c r="E601" s="124" t="s">
        <v>18</v>
      </c>
      <c r="F601" s="24">
        <v>13</v>
      </c>
      <c r="G601" s="7">
        <v>3</v>
      </c>
      <c r="H601" s="7"/>
      <c r="I601" s="7"/>
      <c r="J601" s="68">
        <f t="shared" si="32"/>
        <v>93.75</v>
      </c>
      <c r="BK601" s="126"/>
      <c r="BL601" s="126"/>
      <c r="BM601" s="126"/>
      <c r="BN601" s="126"/>
      <c r="BO601" s="126"/>
      <c r="BP601" s="126"/>
      <c r="BQ601" s="126"/>
      <c r="BR601" s="126"/>
      <c r="BS601" s="126"/>
      <c r="BT601" s="126"/>
      <c r="BU601" s="126"/>
      <c r="BV601" s="126"/>
      <c r="BW601" s="126"/>
      <c r="BX601" s="126"/>
      <c r="BY601" s="126"/>
      <c r="BZ601" s="126"/>
      <c r="CA601" s="126"/>
      <c r="CB601" s="126"/>
      <c r="CC601" s="126"/>
      <c r="CD601" s="126"/>
      <c r="CE601" s="126"/>
      <c r="CF601" s="126"/>
      <c r="CG601" s="126"/>
      <c r="CH601" s="126"/>
      <c r="CI601" s="126"/>
      <c r="CJ601" s="126"/>
    </row>
    <row r="602" spans="1:99" ht="15.75" thickBot="1" x14ac:dyDescent="0.3">
      <c r="A602" s="121"/>
      <c r="B602" s="4"/>
      <c r="C602" s="4"/>
      <c r="D602" s="7">
        <v>15</v>
      </c>
      <c r="E602" s="4" t="s">
        <v>19</v>
      </c>
      <c r="F602" s="7">
        <v>13</v>
      </c>
      <c r="G602" s="7">
        <v>3</v>
      </c>
      <c r="H602" s="7"/>
      <c r="I602" s="7"/>
      <c r="J602" s="68">
        <f t="shared" si="32"/>
        <v>93.75</v>
      </c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  <c r="AQ602" s="126"/>
      <c r="AR602" s="126"/>
      <c r="AS602" s="126"/>
      <c r="AT602" s="126"/>
      <c r="AU602" s="126"/>
      <c r="AV602" s="126"/>
      <c r="AW602" s="126"/>
      <c r="AX602" s="126"/>
      <c r="AY602" s="126"/>
      <c r="AZ602" s="126"/>
      <c r="BA602" s="126"/>
      <c r="BB602" s="126"/>
      <c r="BC602" s="126"/>
      <c r="BD602" s="126"/>
      <c r="BE602" s="126"/>
      <c r="BF602" s="126"/>
      <c r="BG602" s="126"/>
      <c r="BH602" s="126"/>
      <c r="BI602" s="126"/>
    </row>
    <row r="603" spans="1:99" ht="15.75" thickBot="1" x14ac:dyDescent="0.3">
      <c r="A603" s="121"/>
      <c r="B603" s="4"/>
      <c r="C603" s="4"/>
      <c r="D603" s="7"/>
      <c r="E603" s="4" t="s">
        <v>6</v>
      </c>
      <c r="F603" s="79">
        <f>SUM(F588:F602)/15</f>
        <v>13.266666666666667</v>
      </c>
      <c r="G603" s="79">
        <v>3</v>
      </c>
      <c r="H603" s="79">
        <f>SUM(H588:H602)/15</f>
        <v>0.26666666666666666</v>
      </c>
      <c r="I603" s="79">
        <f>SUM(I588:I602)/15</f>
        <v>0</v>
      </c>
      <c r="J603" s="80">
        <f>SUM(J588:J602)/15</f>
        <v>93.75</v>
      </c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126"/>
      <c r="AW603" s="126"/>
      <c r="AX603" s="126"/>
      <c r="AY603" s="126"/>
      <c r="AZ603" s="126"/>
      <c r="BA603" s="126"/>
      <c r="BB603" s="126"/>
      <c r="BC603" s="126"/>
      <c r="BD603" s="126"/>
      <c r="BE603" s="126"/>
      <c r="BF603" s="126"/>
      <c r="BG603" s="126"/>
      <c r="BH603" s="126"/>
      <c r="BI603" s="126"/>
    </row>
    <row r="604" spans="1:99" s="126" customFormat="1" ht="25.5" customHeight="1" x14ac:dyDescent="0.25">
      <c r="A604" s="250" t="s">
        <v>304</v>
      </c>
      <c r="B604" s="259">
        <v>33</v>
      </c>
      <c r="C604" s="259">
        <v>16</v>
      </c>
      <c r="D604" s="240">
        <v>48</v>
      </c>
      <c r="E604" s="261"/>
      <c r="F604" s="259">
        <v>3</v>
      </c>
      <c r="G604" s="259">
        <v>2</v>
      </c>
      <c r="H604" s="252">
        <v>1</v>
      </c>
      <c r="I604" s="252">
        <v>0</v>
      </c>
      <c r="J604" s="263" t="s">
        <v>62</v>
      </c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</row>
    <row r="605" spans="1:99" s="126" customFormat="1" ht="13.15" customHeight="1" thickBot="1" x14ac:dyDescent="0.3">
      <c r="A605" s="242" t="s">
        <v>69</v>
      </c>
      <c r="B605" s="260"/>
      <c r="C605" s="260"/>
      <c r="D605" s="241"/>
      <c r="E605" s="262"/>
      <c r="F605" s="260"/>
      <c r="G605" s="260"/>
      <c r="H605" s="246"/>
      <c r="I605" s="246"/>
      <c r="J605" s="264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</row>
    <row r="606" spans="1:99" ht="15.75" thickBot="1" x14ac:dyDescent="0.3">
      <c r="A606" s="121"/>
      <c r="B606" s="4"/>
      <c r="C606" s="4"/>
      <c r="D606" s="7">
        <v>1</v>
      </c>
      <c r="E606" s="4" t="s">
        <v>9</v>
      </c>
      <c r="F606" s="7">
        <v>14</v>
      </c>
      <c r="G606" s="7">
        <v>2</v>
      </c>
      <c r="H606" s="7"/>
      <c r="I606" s="7"/>
      <c r="J606" s="68">
        <f t="shared" ref="J606:J620" si="33">SUM((F606*3+G606*2+H606*1+I606*0)*100/48)</f>
        <v>95.833333333333329</v>
      </c>
      <c r="BJ606" s="126"/>
    </row>
    <row r="607" spans="1:99" ht="23.25" thickBot="1" x14ac:dyDescent="0.3">
      <c r="A607" s="121"/>
      <c r="B607" s="4"/>
      <c r="C607" s="4"/>
      <c r="D607" s="7">
        <v>2</v>
      </c>
      <c r="E607" s="4" t="s">
        <v>10</v>
      </c>
      <c r="F607" s="7">
        <v>14</v>
      </c>
      <c r="G607" s="7">
        <v>2</v>
      </c>
      <c r="H607" s="7"/>
      <c r="I607" s="7"/>
      <c r="J607" s="68">
        <f t="shared" si="33"/>
        <v>95.833333333333329</v>
      </c>
    </row>
    <row r="608" spans="1:99" ht="15.75" thickBot="1" x14ac:dyDescent="0.3">
      <c r="A608" s="121"/>
      <c r="B608" s="4"/>
      <c r="C608" s="4"/>
      <c r="D608" s="7">
        <v>3</v>
      </c>
      <c r="E608" s="4" t="s">
        <v>11</v>
      </c>
      <c r="F608" s="7">
        <v>13</v>
      </c>
      <c r="G608" s="7">
        <v>2</v>
      </c>
      <c r="H608" s="7">
        <v>1</v>
      </c>
      <c r="I608" s="7"/>
      <c r="J608" s="68">
        <f t="shared" si="33"/>
        <v>91.666666666666671</v>
      </c>
    </row>
    <row r="609" spans="1:99" ht="15.75" thickBot="1" x14ac:dyDescent="0.3">
      <c r="A609" s="121"/>
      <c r="B609" s="4"/>
      <c r="C609" s="4"/>
      <c r="D609" s="7">
        <v>4</v>
      </c>
      <c r="E609" s="4" t="s">
        <v>12</v>
      </c>
      <c r="F609" s="7">
        <v>14</v>
      </c>
      <c r="G609" s="7">
        <v>2</v>
      </c>
      <c r="H609" s="7"/>
      <c r="I609" s="7"/>
      <c r="J609" s="68">
        <f t="shared" si="33"/>
        <v>95.833333333333329</v>
      </c>
    </row>
    <row r="610" spans="1:99" ht="15.75" thickBot="1" x14ac:dyDescent="0.3">
      <c r="A610" s="121"/>
      <c r="B610" s="4"/>
      <c r="C610" s="4"/>
      <c r="D610" s="7">
        <v>5</v>
      </c>
      <c r="E610" s="4" t="s">
        <v>13</v>
      </c>
      <c r="F610" s="7">
        <v>13</v>
      </c>
      <c r="G610" s="7">
        <v>3</v>
      </c>
      <c r="H610" s="7"/>
      <c r="I610" s="7"/>
      <c r="J610" s="68">
        <f t="shared" si="33"/>
        <v>93.75</v>
      </c>
    </row>
    <row r="611" spans="1:99" ht="15.75" thickBot="1" x14ac:dyDescent="0.3">
      <c r="A611" s="121"/>
      <c r="B611" s="4"/>
      <c r="C611" s="4"/>
      <c r="D611" s="7">
        <v>6</v>
      </c>
      <c r="E611" s="4" t="s">
        <v>95</v>
      </c>
      <c r="F611" s="7">
        <v>12</v>
      </c>
      <c r="G611" s="7">
        <v>2</v>
      </c>
      <c r="H611" s="7">
        <v>2</v>
      </c>
      <c r="I611" s="7"/>
      <c r="J611" s="68">
        <f t="shared" si="33"/>
        <v>87.5</v>
      </c>
    </row>
    <row r="612" spans="1:99" ht="15.75" thickBot="1" x14ac:dyDescent="0.3">
      <c r="A612" s="121"/>
      <c r="B612" s="4"/>
      <c r="C612" s="4"/>
      <c r="D612" s="7">
        <v>7</v>
      </c>
      <c r="E612" s="4" t="s">
        <v>21</v>
      </c>
      <c r="F612" s="7">
        <v>14</v>
      </c>
      <c r="G612" s="7">
        <v>2</v>
      </c>
      <c r="H612" s="7"/>
      <c r="I612" s="7"/>
      <c r="J612" s="68">
        <f t="shared" si="33"/>
        <v>95.833333333333329</v>
      </c>
    </row>
    <row r="613" spans="1:99" ht="15.75" thickBot="1" x14ac:dyDescent="0.3">
      <c r="A613" s="121"/>
      <c r="B613" s="4"/>
      <c r="C613" s="4"/>
      <c r="D613" s="7">
        <v>8</v>
      </c>
      <c r="E613" s="122" t="s">
        <v>96</v>
      </c>
      <c r="F613" s="7">
        <v>14</v>
      </c>
      <c r="G613" s="7">
        <v>2</v>
      </c>
      <c r="H613" s="7"/>
      <c r="I613" s="7"/>
      <c r="J613" s="68">
        <f t="shared" si="33"/>
        <v>95.833333333333329</v>
      </c>
    </row>
    <row r="614" spans="1:99" ht="15.75" thickBot="1" x14ac:dyDescent="0.3">
      <c r="A614" s="121"/>
      <c r="B614" s="4"/>
      <c r="C614" s="4"/>
      <c r="D614" s="7">
        <v>9</v>
      </c>
      <c r="E614" s="4" t="s">
        <v>15</v>
      </c>
      <c r="F614" s="7">
        <v>12</v>
      </c>
      <c r="G614" s="7">
        <v>3</v>
      </c>
      <c r="H614" s="7">
        <v>1</v>
      </c>
      <c r="I614" s="7"/>
      <c r="J614" s="68">
        <f t="shared" si="33"/>
        <v>89.583333333333329</v>
      </c>
    </row>
    <row r="615" spans="1:99" ht="23.25" thickBot="1" x14ac:dyDescent="0.3">
      <c r="A615" s="121"/>
      <c r="B615" s="4"/>
      <c r="C615" s="4"/>
      <c r="D615" s="7">
        <v>10</v>
      </c>
      <c r="E615" s="4" t="s">
        <v>99</v>
      </c>
      <c r="F615" s="7">
        <v>13</v>
      </c>
      <c r="G615" s="7">
        <v>3</v>
      </c>
      <c r="H615" s="7"/>
      <c r="I615" s="7"/>
      <c r="J615" s="68">
        <f t="shared" si="33"/>
        <v>93.75</v>
      </c>
      <c r="CK615" s="126"/>
      <c r="CL615" s="126"/>
      <c r="CM615" s="126"/>
      <c r="CN615" s="126"/>
      <c r="CO615" s="126"/>
      <c r="CP615" s="126"/>
      <c r="CQ615" s="126"/>
      <c r="CR615" s="126"/>
      <c r="CS615" s="126"/>
      <c r="CT615" s="126"/>
      <c r="CU615" s="126"/>
    </row>
    <row r="616" spans="1:99" ht="15.75" thickBot="1" x14ac:dyDescent="0.3">
      <c r="A616" s="121"/>
      <c r="B616" s="4"/>
      <c r="C616" s="4"/>
      <c r="D616" s="7">
        <v>11</v>
      </c>
      <c r="E616" s="4" t="s">
        <v>97</v>
      </c>
      <c r="F616" s="7">
        <v>13</v>
      </c>
      <c r="G616" s="7">
        <v>3</v>
      </c>
      <c r="H616" s="7"/>
      <c r="I616" s="7"/>
      <c r="J616" s="68">
        <f t="shared" si="33"/>
        <v>93.75</v>
      </c>
      <c r="CK616" s="126"/>
      <c r="CL616" s="126"/>
      <c r="CM616" s="126"/>
      <c r="CN616" s="126"/>
      <c r="CO616" s="126"/>
      <c r="CP616" s="126"/>
      <c r="CQ616" s="126"/>
      <c r="CR616" s="126"/>
      <c r="CS616" s="126"/>
      <c r="CT616" s="126"/>
      <c r="CU616" s="126"/>
    </row>
    <row r="617" spans="1:99" ht="15.75" thickBot="1" x14ac:dyDescent="0.3">
      <c r="A617" s="121"/>
      <c r="B617" s="4"/>
      <c r="C617" s="4"/>
      <c r="D617" s="7">
        <v>12</v>
      </c>
      <c r="E617" s="4" t="s">
        <v>98</v>
      </c>
      <c r="F617" s="7">
        <v>13</v>
      </c>
      <c r="G617" s="7">
        <v>3</v>
      </c>
      <c r="H617" s="7"/>
      <c r="I617" s="7"/>
      <c r="J617" s="68">
        <f t="shared" si="33"/>
        <v>93.75</v>
      </c>
    </row>
    <row r="618" spans="1:99" ht="15.75" thickBot="1" x14ac:dyDescent="0.3">
      <c r="A618" s="121"/>
      <c r="B618" s="4"/>
      <c r="C618" s="4"/>
      <c r="D618" s="7">
        <v>13</v>
      </c>
      <c r="E618" s="4" t="s">
        <v>17</v>
      </c>
      <c r="F618" s="233">
        <v>14</v>
      </c>
      <c r="G618" s="7">
        <v>2</v>
      </c>
      <c r="H618" s="7"/>
      <c r="I618" s="7"/>
      <c r="J618" s="68">
        <f t="shared" si="33"/>
        <v>95.833333333333329</v>
      </c>
      <c r="BK618" s="126"/>
      <c r="BL618" s="126"/>
      <c r="BM618" s="126"/>
      <c r="BN618" s="126"/>
      <c r="BO618" s="126"/>
      <c r="BP618" s="126"/>
      <c r="BQ618" s="126"/>
      <c r="BR618" s="126"/>
      <c r="BS618" s="126"/>
      <c r="BT618" s="126"/>
      <c r="BU618" s="126"/>
      <c r="BV618" s="126"/>
      <c r="BW618" s="126"/>
      <c r="BX618" s="126"/>
      <c r="BY618" s="126"/>
      <c r="BZ618" s="126"/>
      <c r="CA618" s="126"/>
      <c r="CB618" s="126"/>
      <c r="CC618" s="126"/>
      <c r="CD618" s="126"/>
      <c r="CE618" s="126"/>
      <c r="CF618" s="126"/>
      <c r="CG618" s="126"/>
      <c r="CH618" s="126"/>
      <c r="CI618" s="126"/>
      <c r="CJ618" s="126"/>
    </row>
    <row r="619" spans="1:99" ht="15.75" thickBot="1" x14ac:dyDescent="0.3">
      <c r="A619" s="121"/>
      <c r="B619" s="4"/>
      <c r="C619" s="4"/>
      <c r="D619" s="7">
        <v>14</v>
      </c>
      <c r="E619" s="124" t="s">
        <v>18</v>
      </c>
      <c r="F619" s="24">
        <v>13</v>
      </c>
      <c r="G619" s="7">
        <v>3</v>
      </c>
      <c r="H619" s="7"/>
      <c r="I619" s="7"/>
      <c r="J619" s="68">
        <f t="shared" si="33"/>
        <v>93.75</v>
      </c>
      <c r="BK619" s="126"/>
      <c r="BL619" s="126"/>
      <c r="BM619" s="126"/>
      <c r="BN619" s="126"/>
      <c r="BO619" s="126"/>
      <c r="BP619" s="126"/>
      <c r="BQ619" s="126"/>
      <c r="BR619" s="126"/>
      <c r="BS619" s="126"/>
      <c r="BT619" s="126"/>
      <c r="BU619" s="126"/>
      <c r="BV619" s="126"/>
      <c r="BW619" s="126"/>
      <c r="BX619" s="126"/>
      <c r="BY619" s="126"/>
      <c r="BZ619" s="126"/>
      <c r="CA619" s="126"/>
      <c r="CB619" s="126"/>
      <c r="CC619" s="126"/>
      <c r="CD619" s="126"/>
      <c r="CE619" s="126"/>
      <c r="CF619" s="126"/>
      <c r="CG619" s="126"/>
      <c r="CH619" s="126"/>
      <c r="CI619" s="126"/>
      <c r="CJ619" s="126"/>
    </row>
    <row r="620" spans="1:99" ht="15.75" thickBot="1" x14ac:dyDescent="0.3">
      <c r="A620" s="121"/>
      <c r="B620" s="4"/>
      <c r="C620" s="4"/>
      <c r="D620" s="7">
        <v>15</v>
      </c>
      <c r="E620" s="4" t="s">
        <v>19</v>
      </c>
      <c r="F620" s="7">
        <v>13</v>
      </c>
      <c r="G620" s="7">
        <v>3</v>
      </c>
      <c r="H620" s="7"/>
      <c r="I620" s="7"/>
      <c r="J620" s="68">
        <f t="shared" si="33"/>
        <v>93.75</v>
      </c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  <c r="AI620" s="126"/>
      <c r="AJ620" s="126"/>
      <c r="AK620" s="126"/>
      <c r="AL620" s="126"/>
      <c r="AM620" s="126"/>
      <c r="AN620" s="126"/>
      <c r="AO620" s="126"/>
      <c r="AP620" s="126"/>
      <c r="AQ620" s="126"/>
      <c r="AR620" s="126"/>
      <c r="AS620" s="126"/>
      <c r="AT620" s="126"/>
      <c r="AU620" s="126"/>
      <c r="AV620" s="126"/>
      <c r="AW620" s="126"/>
      <c r="AX620" s="126"/>
      <c r="AY620" s="126"/>
      <c r="AZ620" s="126"/>
      <c r="BA620" s="126"/>
      <c r="BB620" s="126"/>
      <c r="BC620" s="126"/>
      <c r="BD620" s="126"/>
      <c r="BE620" s="126"/>
      <c r="BF620" s="126"/>
      <c r="BG620" s="126"/>
      <c r="BH620" s="126"/>
      <c r="BI620" s="126"/>
    </row>
    <row r="621" spans="1:99" ht="15.75" thickBot="1" x14ac:dyDescent="0.3">
      <c r="A621" s="121"/>
      <c r="B621" s="4"/>
      <c r="C621" s="4"/>
      <c r="D621" s="7"/>
      <c r="E621" s="4" t="s">
        <v>6</v>
      </c>
      <c r="F621" s="79">
        <f>SUM(F606:F620)/15</f>
        <v>13.266666666666667</v>
      </c>
      <c r="G621" s="79">
        <v>3</v>
      </c>
      <c r="H621" s="79">
        <f>SUM(H606:H620)/15</f>
        <v>0.26666666666666666</v>
      </c>
      <c r="I621" s="79">
        <f>SUM(I606:I620)/15</f>
        <v>0</v>
      </c>
      <c r="J621" s="80">
        <f>SUM(J606:J620)/15</f>
        <v>93.75</v>
      </c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  <c r="AH621" s="126"/>
      <c r="AI621" s="126"/>
      <c r="AJ621" s="126"/>
      <c r="AK621" s="126"/>
      <c r="AL621" s="126"/>
      <c r="AM621" s="126"/>
      <c r="AN621" s="126"/>
      <c r="AO621" s="126"/>
      <c r="AP621" s="126"/>
      <c r="AQ621" s="126"/>
      <c r="AR621" s="126"/>
      <c r="AS621" s="126"/>
      <c r="AT621" s="126"/>
      <c r="AU621" s="126"/>
      <c r="AV621" s="126"/>
      <c r="AW621" s="126"/>
      <c r="AX621" s="126"/>
      <c r="AY621" s="126"/>
      <c r="AZ621" s="126"/>
      <c r="BA621" s="126"/>
      <c r="BB621" s="126"/>
      <c r="BC621" s="126"/>
      <c r="BD621" s="126"/>
      <c r="BE621" s="126"/>
      <c r="BF621" s="126"/>
      <c r="BG621" s="126"/>
      <c r="BH621" s="126"/>
      <c r="BI621" s="126"/>
    </row>
    <row r="622" spans="1:99" s="126" customFormat="1" ht="27" customHeight="1" x14ac:dyDescent="0.25">
      <c r="A622" s="256" t="s">
        <v>305</v>
      </c>
      <c r="B622" s="259">
        <v>33</v>
      </c>
      <c r="C622" s="259">
        <v>16</v>
      </c>
      <c r="D622" s="240">
        <v>48</v>
      </c>
      <c r="E622" s="261"/>
      <c r="F622" s="259">
        <v>3</v>
      </c>
      <c r="G622" s="259">
        <v>2</v>
      </c>
      <c r="H622" s="252">
        <v>1</v>
      </c>
      <c r="I622" s="252">
        <v>0</v>
      </c>
      <c r="J622" s="263" t="s">
        <v>62</v>
      </c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</row>
    <row r="623" spans="1:99" s="126" customFormat="1" ht="13.15" customHeight="1" thickBot="1" x14ac:dyDescent="0.3">
      <c r="A623" s="242" t="s">
        <v>68</v>
      </c>
      <c r="B623" s="260"/>
      <c r="C623" s="260"/>
      <c r="D623" s="241"/>
      <c r="E623" s="262"/>
      <c r="F623" s="260"/>
      <c r="G623" s="260"/>
      <c r="H623" s="246"/>
      <c r="I623" s="246"/>
      <c r="J623" s="264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</row>
    <row r="624" spans="1:99" ht="15.75" thickBot="1" x14ac:dyDescent="0.3">
      <c r="A624" s="121"/>
      <c r="B624" s="4"/>
      <c r="C624" s="4"/>
      <c r="D624" s="7">
        <v>1</v>
      </c>
      <c r="E624" s="4" t="s">
        <v>9</v>
      </c>
      <c r="F624" s="7">
        <v>12</v>
      </c>
      <c r="G624" s="7">
        <v>3</v>
      </c>
      <c r="H624" s="7"/>
      <c r="I624" s="7">
        <v>1</v>
      </c>
      <c r="J624" s="68">
        <f t="shared" ref="J624:J638" si="34">SUM((F624*3+G624*2+H624*1+I624*0)*100/48)</f>
        <v>87.5</v>
      </c>
      <c r="BJ624" s="126"/>
    </row>
    <row r="625" spans="1:99" ht="23.25" thickBot="1" x14ac:dyDescent="0.3">
      <c r="A625" s="121"/>
      <c r="B625" s="4"/>
      <c r="C625" s="4"/>
      <c r="D625" s="7">
        <v>2</v>
      </c>
      <c r="E625" s="4" t="s">
        <v>10</v>
      </c>
      <c r="F625" s="7">
        <v>12</v>
      </c>
      <c r="G625" s="7">
        <v>2</v>
      </c>
      <c r="H625" s="7">
        <v>1</v>
      </c>
      <c r="I625" s="7">
        <v>1</v>
      </c>
      <c r="J625" s="68">
        <f t="shared" si="34"/>
        <v>85.416666666666671</v>
      </c>
    </row>
    <row r="626" spans="1:99" ht="15.75" thickBot="1" x14ac:dyDescent="0.3">
      <c r="A626" s="121"/>
      <c r="B626" s="4"/>
      <c r="C626" s="4"/>
      <c r="D626" s="7">
        <v>3</v>
      </c>
      <c r="E626" s="4" t="s">
        <v>11</v>
      </c>
      <c r="F626" s="7">
        <v>13</v>
      </c>
      <c r="G626" s="7">
        <v>2</v>
      </c>
      <c r="H626" s="7">
        <v>1</v>
      </c>
      <c r="I626" s="7"/>
      <c r="J626" s="68">
        <f t="shared" si="34"/>
        <v>91.666666666666671</v>
      </c>
    </row>
    <row r="627" spans="1:99" ht="15.75" thickBot="1" x14ac:dyDescent="0.3">
      <c r="A627" s="121"/>
      <c r="B627" s="4"/>
      <c r="C627" s="4"/>
      <c r="D627" s="7">
        <v>4</v>
      </c>
      <c r="E627" s="4" t="s">
        <v>12</v>
      </c>
      <c r="F627" s="7">
        <v>12</v>
      </c>
      <c r="G627" s="7">
        <v>3</v>
      </c>
      <c r="H627" s="7">
        <v>1</v>
      </c>
      <c r="I627" s="7"/>
      <c r="J627" s="68">
        <f t="shared" si="34"/>
        <v>89.583333333333329</v>
      </c>
    </row>
    <row r="628" spans="1:99" ht="15.75" thickBot="1" x14ac:dyDescent="0.3">
      <c r="A628" s="121"/>
      <c r="B628" s="4"/>
      <c r="C628" s="4"/>
      <c r="D628" s="7">
        <v>5</v>
      </c>
      <c r="E628" s="4" t="s">
        <v>13</v>
      </c>
      <c r="F628" s="7">
        <v>13</v>
      </c>
      <c r="G628" s="7">
        <v>2</v>
      </c>
      <c r="H628" s="7">
        <v>1</v>
      </c>
      <c r="I628" s="7"/>
      <c r="J628" s="68">
        <f t="shared" si="34"/>
        <v>91.666666666666671</v>
      </c>
    </row>
    <row r="629" spans="1:99" ht="15.75" thickBot="1" x14ac:dyDescent="0.3">
      <c r="A629" s="121"/>
      <c r="B629" s="4"/>
      <c r="C629" s="4"/>
      <c r="D629" s="7">
        <v>6</v>
      </c>
      <c r="E629" s="4" t="s">
        <v>95</v>
      </c>
      <c r="F629" s="7">
        <v>13</v>
      </c>
      <c r="G629" s="7">
        <v>3</v>
      </c>
      <c r="H629" s="7"/>
      <c r="I629" s="7"/>
      <c r="J629" s="68">
        <f t="shared" si="34"/>
        <v>93.75</v>
      </c>
    </row>
    <row r="630" spans="1:99" ht="15.75" thickBot="1" x14ac:dyDescent="0.3">
      <c r="A630" s="121"/>
      <c r="B630" s="4"/>
      <c r="C630" s="4"/>
      <c r="D630" s="7">
        <v>7</v>
      </c>
      <c r="E630" s="4" t="s">
        <v>21</v>
      </c>
      <c r="F630" s="7">
        <v>14</v>
      </c>
      <c r="G630" s="7">
        <v>2</v>
      </c>
      <c r="H630" s="7"/>
      <c r="I630" s="7"/>
      <c r="J630" s="68">
        <f t="shared" si="34"/>
        <v>95.833333333333329</v>
      </c>
    </row>
    <row r="631" spans="1:99" ht="15.75" thickBot="1" x14ac:dyDescent="0.3">
      <c r="A631" s="121"/>
      <c r="B631" s="4"/>
      <c r="C631" s="4"/>
      <c r="D631" s="7">
        <v>8</v>
      </c>
      <c r="E631" s="122" t="s">
        <v>96</v>
      </c>
      <c r="F631" s="7">
        <v>14</v>
      </c>
      <c r="G631" s="7">
        <v>2</v>
      </c>
      <c r="H631" s="7"/>
      <c r="I631" s="7"/>
      <c r="J631" s="68">
        <f t="shared" si="34"/>
        <v>95.833333333333329</v>
      </c>
    </row>
    <row r="632" spans="1:99" ht="15.75" thickBot="1" x14ac:dyDescent="0.3">
      <c r="A632" s="121"/>
      <c r="B632" s="4"/>
      <c r="C632" s="4"/>
      <c r="D632" s="7">
        <v>9</v>
      </c>
      <c r="E632" s="4" t="s">
        <v>15</v>
      </c>
      <c r="F632" s="7">
        <v>13</v>
      </c>
      <c r="G632" s="7">
        <v>1</v>
      </c>
      <c r="H632" s="7">
        <v>1</v>
      </c>
      <c r="I632" s="7">
        <v>1</v>
      </c>
      <c r="J632" s="68">
        <f t="shared" si="34"/>
        <v>87.5</v>
      </c>
    </row>
    <row r="633" spans="1:99" ht="23.25" thickBot="1" x14ac:dyDescent="0.3">
      <c r="A633" s="121"/>
      <c r="B633" s="4"/>
      <c r="C633" s="4"/>
      <c r="D633" s="7">
        <v>10</v>
      </c>
      <c r="E633" s="4" t="s">
        <v>99</v>
      </c>
      <c r="F633" s="7">
        <v>14</v>
      </c>
      <c r="G633" s="7">
        <v>2</v>
      </c>
      <c r="H633" s="7"/>
      <c r="I633" s="7"/>
      <c r="J633" s="68">
        <f t="shared" si="34"/>
        <v>95.833333333333329</v>
      </c>
      <c r="CK633" s="126"/>
      <c r="CL633" s="126"/>
      <c r="CM633" s="126"/>
      <c r="CN633" s="126"/>
      <c r="CO633" s="126"/>
      <c r="CP633" s="126"/>
      <c r="CQ633" s="126"/>
      <c r="CR633" s="126"/>
      <c r="CS633" s="126"/>
      <c r="CT633" s="126"/>
      <c r="CU633" s="126"/>
    </row>
    <row r="634" spans="1:99" ht="15.75" thickBot="1" x14ac:dyDescent="0.3">
      <c r="A634" s="121"/>
      <c r="B634" s="4"/>
      <c r="C634" s="4"/>
      <c r="D634" s="7">
        <v>11</v>
      </c>
      <c r="E634" s="4" t="s">
        <v>97</v>
      </c>
      <c r="F634" s="7">
        <v>13</v>
      </c>
      <c r="G634" s="7">
        <v>1</v>
      </c>
      <c r="H634" s="7">
        <v>1</v>
      </c>
      <c r="I634" s="7">
        <v>1</v>
      </c>
      <c r="J634" s="68">
        <f t="shared" si="34"/>
        <v>87.5</v>
      </c>
      <c r="CK634" s="126"/>
      <c r="CL634" s="126"/>
      <c r="CM634" s="126"/>
      <c r="CN634" s="126"/>
      <c r="CO634" s="126"/>
      <c r="CP634" s="126"/>
      <c r="CQ634" s="126"/>
      <c r="CR634" s="126"/>
      <c r="CS634" s="126"/>
      <c r="CT634" s="126"/>
      <c r="CU634" s="126"/>
    </row>
    <row r="635" spans="1:99" ht="15.75" thickBot="1" x14ac:dyDescent="0.3">
      <c r="A635" s="121"/>
      <c r="B635" s="4"/>
      <c r="C635" s="4"/>
      <c r="D635" s="7">
        <v>12</v>
      </c>
      <c r="E635" s="4" t="s">
        <v>98</v>
      </c>
      <c r="F635" s="7">
        <v>14</v>
      </c>
      <c r="G635" s="7">
        <v>1</v>
      </c>
      <c r="H635" s="7">
        <v>1</v>
      </c>
      <c r="I635" s="7"/>
      <c r="J635" s="68">
        <f t="shared" si="34"/>
        <v>93.75</v>
      </c>
    </row>
    <row r="636" spans="1:99" ht="15.75" thickBot="1" x14ac:dyDescent="0.3">
      <c r="A636" s="121"/>
      <c r="B636" s="4"/>
      <c r="C636" s="4"/>
      <c r="D636" s="7">
        <v>13</v>
      </c>
      <c r="E636" s="4" t="s">
        <v>17</v>
      </c>
      <c r="F636" s="233">
        <v>14</v>
      </c>
      <c r="G636" s="7">
        <v>2</v>
      </c>
      <c r="H636" s="7"/>
      <c r="I636" s="7"/>
      <c r="J636" s="68">
        <f t="shared" si="34"/>
        <v>95.833333333333329</v>
      </c>
      <c r="BK636" s="126"/>
      <c r="BL636" s="126"/>
      <c r="BM636" s="126"/>
      <c r="BN636" s="126"/>
      <c r="BO636" s="126"/>
      <c r="BP636" s="126"/>
      <c r="BQ636" s="126"/>
      <c r="BR636" s="126"/>
      <c r="BS636" s="126"/>
      <c r="BT636" s="126"/>
      <c r="BU636" s="126"/>
      <c r="BV636" s="126"/>
      <c r="BW636" s="126"/>
      <c r="BX636" s="126"/>
      <c r="BY636" s="126"/>
      <c r="BZ636" s="126"/>
      <c r="CA636" s="126"/>
      <c r="CB636" s="126"/>
      <c r="CC636" s="126"/>
      <c r="CD636" s="126"/>
      <c r="CE636" s="126"/>
      <c r="CF636" s="126"/>
      <c r="CG636" s="126"/>
      <c r="CH636" s="126"/>
      <c r="CI636" s="126"/>
      <c r="CJ636" s="126"/>
    </row>
    <row r="637" spans="1:99" ht="15.75" thickBot="1" x14ac:dyDescent="0.3">
      <c r="A637" s="121"/>
      <c r="B637" s="4"/>
      <c r="C637" s="4"/>
      <c r="D637" s="7">
        <v>14</v>
      </c>
      <c r="E637" s="124" t="s">
        <v>18</v>
      </c>
      <c r="F637" s="24">
        <v>14</v>
      </c>
      <c r="G637" s="7">
        <v>1</v>
      </c>
      <c r="H637" s="7">
        <v>1</v>
      </c>
      <c r="I637" s="7"/>
      <c r="J637" s="68">
        <f t="shared" si="34"/>
        <v>93.75</v>
      </c>
      <c r="BK637" s="126"/>
      <c r="BL637" s="126"/>
      <c r="BM637" s="126"/>
      <c r="BN637" s="126"/>
      <c r="BO637" s="126"/>
      <c r="BP637" s="126"/>
      <c r="BQ637" s="126"/>
      <c r="BR637" s="126"/>
      <c r="BS637" s="126"/>
      <c r="BT637" s="126"/>
      <c r="BU637" s="126"/>
      <c r="BV637" s="126"/>
      <c r="BW637" s="126"/>
      <c r="BX637" s="126"/>
      <c r="BY637" s="126"/>
      <c r="BZ637" s="126"/>
      <c r="CA637" s="126"/>
      <c r="CB637" s="126"/>
      <c r="CC637" s="126"/>
      <c r="CD637" s="126"/>
      <c r="CE637" s="126"/>
      <c r="CF637" s="126"/>
      <c r="CG637" s="126"/>
      <c r="CH637" s="126"/>
      <c r="CI637" s="126"/>
      <c r="CJ637" s="126"/>
    </row>
    <row r="638" spans="1:99" ht="15.75" thickBot="1" x14ac:dyDescent="0.3">
      <c r="A638" s="121"/>
      <c r="B638" s="4"/>
      <c r="C638" s="4"/>
      <c r="D638" s="7">
        <v>15</v>
      </c>
      <c r="E638" s="4" t="s">
        <v>19</v>
      </c>
      <c r="F638" s="7">
        <v>13</v>
      </c>
      <c r="G638" s="7">
        <v>1</v>
      </c>
      <c r="H638" s="7">
        <v>1</v>
      </c>
      <c r="I638" s="7">
        <v>1</v>
      </c>
      <c r="J638" s="68">
        <f t="shared" si="34"/>
        <v>87.5</v>
      </c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  <c r="AH638" s="126"/>
      <c r="AI638" s="126"/>
      <c r="AJ638" s="126"/>
      <c r="AK638" s="126"/>
      <c r="AL638" s="126"/>
      <c r="AM638" s="126"/>
      <c r="AN638" s="126"/>
      <c r="AO638" s="126"/>
      <c r="AP638" s="126"/>
      <c r="AQ638" s="126"/>
      <c r="AR638" s="126"/>
      <c r="AS638" s="126"/>
      <c r="AT638" s="126"/>
      <c r="AU638" s="126"/>
      <c r="AV638" s="126"/>
      <c r="AW638" s="126"/>
      <c r="AX638" s="126"/>
      <c r="AY638" s="126"/>
      <c r="AZ638" s="126"/>
      <c r="BA638" s="126"/>
      <c r="BB638" s="126"/>
      <c r="BC638" s="126"/>
      <c r="BD638" s="126"/>
      <c r="BE638" s="126"/>
      <c r="BF638" s="126"/>
      <c r="BG638" s="126"/>
      <c r="BH638" s="126"/>
      <c r="BI638" s="126"/>
    </row>
    <row r="639" spans="1:99" ht="15.75" thickBot="1" x14ac:dyDescent="0.3">
      <c r="A639" s="121"/>
      <c r="B639" s="4"/>
      <c r="C639" s="4"/>
      <c r="D639" s="7"/>
      <c r="E639" s="4" t="s">
        <v>6</v>
      </c>
      <c r="F639" s="79">
        <f>SUM(F624:F638)/15</f>
        <v>13.2</v>
      </c>
      <c r="G639" s="79">
        <f>SUM(G624:G638)/15</f>
        <v>1.8666666666666667</v>
      </c>
      <c r="H639" s="79">
        <f>SUM(H624:H638)/15</f>
        <v>0.6</v>
      </c>
      <c r="I639" s="79">
        <f>SUM(I624:I638)/15</f>
        <v>0.33333333333333331</v>
      </c>
      <c r="J639" s="80">
        <f>SUM(J624:J638)/15</f>
        <v>91.527777777777786</v>
      </c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  <c r="AH639" s="126"/>
      <c r="AI639" s="126"/>
      <c r="AJ639" s="126"/>
      <c r="AK639" s="126"/>
      <c r="AL639" s="126"/>
      <c r="AM639" s="126"/>
      <c r="AN639" s="126"/>
      <c r="AO639" s="126"/>
      <c r="AP639" s="126"/>
      <c r="AQ639" s="126"/>
      <c r="AR639" s="126"/>
      <c r="AS639" s="126"/>
      <c r="AT639" s="126"/>
      <c r="AU639" s="126"/>
      <c r="AV639" s="126"/>
      <c r="AW639" s="126"/>
      <c r="AX639" s="126"/>
      <c r="AY639" s="126"/>
      <c r="AZ639" s="126"/>
      <c r="BA639" s="126"/>
      <c r="BB639" s="126"/>
      <c r="BC639" s="126"/>
      <c r="BD639" s="126"/>
      <c r="BE639" s="126"/>
      <c r="BF639" s="126"/>
      <c r="BG639" s="126"/>
      <c r="BH639" s="126"/>
      <c r="BI639" s="126"/>
    </row>
    <row r="640" spans="1:99" s="126" customFormat="1" ht="24" customHeight="1" x14ac:dyDescent="0.25">
      <c r="A640" s="256" t="s">
        <v>422</v>
      </c>
      <c r="B640" s="259">
        <v>14</v>
      </c>
      <c r="C640" s="259">
        <v>10</v>
      </c>
      <c r="D640" s="240">
        <v>30</v>
      </c>
      <c r="E640" s="261"/>
      <c r="F640" s="259">
        <v>3</v>
      </c>
      <c r="G640" s="259">
        <v>2</v>
      </c>
      <c r="H640" s="252">
        <v>1</v>
      </c>
      <c r="I640" s="252">
        <v>0</v>
      </c>
      <c r="J640" s="263" t="s">
        <v>62</v>
      </c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</row>
    <row r="641" spans="1:99" s="126" customFormat="1" ht="12" customHeight="1" thickBot="1" x14ac:dyDescent="0.3">
      <c r="A641" s="242" t="s">
        <v>110</v>
      </c>
      <c r="B641" s="260"/>
      <c r="C641" s="260"/>
      <c r="D641" s="241"/>
      <c r="E641" s="262"/>
      <c r="F641" s="260"/>
      <c r="G641" s="260"/>
      <c r="H641" s="246"/>
      <c r="I641" s="246"/>
      <c r="J641" s="264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</row>
    <row r="642" spans="1:99" ht="15.75" thickBot="1" x14ac:dyDescent="0.3">
      <c r="A642" s="121"/>
      <c r="B642" s="4"/>
      <c r="C642" s="4"/>
      <c r="D642" s="7">
        <v>1</v>
      </c>
      <c r="E642" s="4" t="s">
        <v>9</v>
      </c>
      <c r="F642" s="7">
        <v>6</v>
      </c>
      <c r="G642" s="7"/>
      <c r="H642" s="7">
        <v>3</v>
      </c>
      <c r="I642" s="7">
        <v>1</v>
      </c>
      <c r="J642" s="68">
        <f t="shared" ref="J642:J656" si="35">SUM((F642*3+G642*2+H642*1+I642*0)*100/30)</f>
        <v>70</v>
      </c>
      <c r="BJ642" s="126"/>
    </row>
    <row r="643" spans="1:99" ht="23.25" thickBot="1" x14ac:dyDescent="0.3">
      <c r="A643" s="121"/>
      <c r="B643" s="4"/>
      <c r="C643" s="4"/>
      <c r="D643" s="7">
        <v>2</v>
      </c>
      <c r="E643" s="4" t="s">
        <v>10</v>
      </c>
      <c r="F643" s="7">
        <v>5</v>
      </c>
      <c r="G643" s="7">
        <v>1</v>
      </c>
      <c r="H643" s="7">
        <v>2</v>
      </c>
      <c r="I643" s="7">
        <v>2</v>
      </c>
      <c r="J643" s="68">
        <f t="shared" si="35"/>
        <v>63.333333333333336</v>
      </c>
    </row>
    <row r="644" spans="1:99" ht="15.75" thickBot="1" x14ac:dyDescent="0.3">
      <c r="A644" s="121"/>
      <c r="B644" s="4"/>
      <c r="C644" s="4"/>
      <c r="D644" s="7">
        <v>3</v>
      </c>
      <c r="E644" s="4" t="s">
        <v>11</v>
      </c>
      <c r="F644" s="7">
        <v>6</v>
      </c>
      <c r="G644" s="7"/>
      <c r="H644" s="7">
        <v>3</v>
      </c>
      <c r="I644" s="7">
        <v>1</v>
      </c>
      <c r="J644" s="68">
        <f t="shared" si="35"/>
        <v>70</v>
      </c>
    </row>
    <row r="645" spans="1:99" ht="15.75" thickBot="1" x14ac:dyDescent="0.3">
      <c r="A645" s="121"/>
      <c r="B645" s="4"/>
      <c r="C645" s="4"/>
      <c r="D645" s="7">
        <v>4</v>
      </c>
      <c r="E645" s="4" t="s">
        <v>12</v>
      </c>
      <c r="F645" s="7">
        <v>6</v>
      </c>
      <c r="G645" s="7"/>
      <c r="H645" s="7">
        <v>4</v>
      </c>
      <c r="I645" s="7"/>
      <c r="J645" s="68">
        <f t="shared" si="35"/>
        <v>73.333333333333329</v>
      </c>
    </row>
    <row r="646" spans="1:99" ht="15.75" thickBot="1" x14ac:dyDescent="0.3">
      <c r="A646" s="121"/>
      <c r="B646" s="4"/>
      <c r="C646" s="4"/>
      <c r="D646" s="7">
        <v>5</v>
      </c>
      <c r="E646" s="4" t="s">
        <v>13</v>
      </c>
      <c r="F646" s="7">
        <v>5</v>
      </c>
      <c r="G646" s="7">
        <v>1</v>
      </c>
      <c r="H646" s="7">
        <v>3</v>
      </c>
      <c r="I646" s="7">
        <v>1</v>
      </c>
      <c r="J646" s="68">
        <f t="shared" si="35"/>
        <v>66.666666666666671</v>
      </c>
    </row>
    <row r="647" spans="1:99" ht="15.75" thickBot="1" x14ac:dyDescent="0.3">
      <c r="A647" s="121"/>
      <c r="B647" s="4"/>
      <c r="C647" s="4"/>
      <c r="D647" s="7">
        <v>6</v>
      </c>
      <c r="E647" s="4" t="s">
        <v>95</v>
      </c>
      <c r="F647" s="7">
        <v>6</v>
      </c>
      <c r="G647" s="7">
        <v>2</v>
      </c>
      <c r="H647" s="7">
        <v>2</v>
      </c>
      <c r="I647" s="7"/>
      <c r="J647" s="68">
        <f t="shared" si="35"/>
        <v>80</v>
      </c>
    </row>
    <row r="648" spans="1:99" ht="15.75" thickBot="1" x14ac:dyDescent="0.3">
      <c r="A648" s="121"/>
      <c r="B648" s="4"/>
      <c r="C648" s="4"/>
      <c r="D648" s="7">
        <v>7</v>
      </c>
      <c r="E648" s="4" t="s">
        <v>21</v>
      </c>
      <c r="F648" s="7">
        <v>6</v>
      </c>
      <c r="G648" s="7">
        <v>1</v>
      </c>
      <c r="H648" s="7">
        <v>2</v>
      </c>
      <c r="I648" s="7">
        <v>1</v>
      </c>
      <c r="J648" s="68">
        <f t="shared" si="35"/>
        <v>73.333333333333329</v>
      </c>
    </row>
    <row r="649" spans="1:99" ht="15.75" thickBot="1" x14ac:dyDescent="0.3">
      <c r="A649" s="121"/>
      <c r="B649" s="4"/>
      <c r="C649" s="4"/>
      <c r="D649" s="7">
        <v>8</v>
      </c>
      <c r="E649" s="122" t="s">
        <v>96</v>
      </c>
      <c r="F649" s="7">
        <v>6</v>
      </c>
      <c r="G649" s="7"/>
      <c r="H649" s="7">
        <v>3</v>
      </c>
      <c r="I649" s="7">
        <v>1</v>
      </c>
      <c r="J649" s="68">
        <f t="shared" si="35"/>
        <v>70</v>
      </c>
    </row>
    <row r="650" spans="1:99" ht="15.75" thickBot="1" x14ac:dyDescent="0.3">
      <c r="A650" s="121"/>
      <c r="B650" s="4"/>
      <c r="C650" s="4"/>
      <c r="D650" s="7">
        <v>9</v>
      </c>
      <c r="E650" s="4" t="s">
        <v>15</v>
      </c>
      <c r="F650" s="7">
        <v>6</v>
      </c>
      <c r="G650" s="7"/>
      <c r="H650" s="7">
        <v>2</v>
      </c>
      <c r="I650" s="7">
        <v>2</v>
      </c>
      <c r="J650" s="68">
        <f t="shared" si="35"/>
        <v>66.666666666666671</v>
      </c>
    </row>
    <row r="651" spans="1:99" ht="23.25" thickBot="1" x14ac:dyDescent="0.3">
      <c r="A651" s="121"/>
      <c r="B651" s="4"/>
      <c r="C651" s="4"/>
      <c r="D651" s="7">
        <v>10</v>
      </c>
      <c r="E651" s="4" t="s">
        <v>99</v>
      </c>
      <c r="F651" s="7">
        <v>5</v>
      </c>
      <c r="G651" s="7">
        <v>1</v>
      </c>
      <c r="H651" s="7">
        <v>2</v>
      </c>
      <c r="I651" s="7">
        <v>2</v>
      </c>
      <c r="J651" s="68">
        <f t="shared" si="35"/>
        <v>63.333333333333336</v>
      </c>
      <c r="CK651" s="126"/>
      <c r="CL651" s="126"/>
      <c r="CM651" s="126"/>
      <c r="CN651" s="126"/>
      <c r="CO651" s="126"/>
      <c r="CP651" s="126"/>
      <c r="CQ651" s="126"/>
      <c r="CR651" s="126"/>
      <c r="CS651" s="126"/>
      <c r="CT651" s="126"/>
      <c r="CU651" s="126"/>
    </row>
    <row r="652" spans="1:99" ht="15.75" thickBot="1" x14ac:dyDescent="0.3">
      <c r="A652" s="121"/>
      <c r="B652" s="4"/>
      <c r="C652" s="4"/>
      <c r="D652" s="7">
        <v>11</v>
      </c>
      <c r="E652" s="4" t="s">
        <v>97</v>
      </c>
      <c r="F652" s="7">
        <v>6</v>
      </c>
      <c r="G652" s="7">
        <v>1</v>
      </c>
      <c r="H652" s="7">
        <v>3</v>
      </c>
      <c r="I652" s="7"/>
      <c r="J652" s="68">
        <f t="shared" si="35"/>
        <v>76.666666666666671</v>
      </c>
      <c r="CK652" s="126"/>
      <c r="CL652" s="126"/>
      <c r="CM652" s="126"/>
      <c r="CN652" s="126"/>
      <c r="CO652" s="126"/>
      <c r="CP652" s="126"/>
      <c r="CQ652" s="126"/>
      <c r="CR652" s="126"/>
      <c r="CS652" s="126"/>
      <c r="CT652" s="126"/>
      <c r="CU652" s="126"/>
    </row>
    <row r="653" spans="1:99" ht="15.75" thickBot="1" x14ac:dyDescent="0.3">
      <c r="A653" s="121"/>
      <c r="B653" s="4"/>
      <c r="C653" s="4"/>
      <c r="D653" s="7">
        <v>12</v>
      </c>
      <c r="E653" s="4" t="s">
        <v>98</v>
      </c>
      <c r="F653" s="7">
        <v>5</v>
      </c>
      <c r="G653" s="7"/>
      <c r="H653" s="7">
        <v>2</v>
      </c>
      <c r="I653" s="7">
        <v>3</v>
      </c>
      <c r="J653" s="68">
        <f t="shared" si="35"/>
        <v>56.666666666666664</v>
      </c>
    </row>
    <row r="654" spans="1:99" ht="15.75" thickBot="1" x14ac:dyDescent="0.3">
      <c r="A654" s="121"/>
      <c r="B654" s="4"/>
      <c r="C654" s="4"/>
      <c r="D654" s="7">
        <v>13</v>
      </c>
      <c r="E654" s="127" t="s">
        <v>17</v>
      </c>
      <c r="F654" s="7">
        <v>8</v>
      </c>
      <c r="G654" s="7"/>
      <c r="H654" s="7">
        <v>2</v>
      </c>
      <c r="I654" s="7"/>
      <c r="J654" s="68">
        <f t="shared" si="35"/>
        <v>86.666666666666671</v>
      </c>
      <c r="BL654" s="126"/>
      <c r="BM654" s="126"/>
      <c r="BN654" s="126"/>
      <c r="BO654" s="126"/>
      <c r="BP654" s="126"/>
      <c r="BQ654" s="126"/>
      <c r="BR654" s="126"/>
      <c r="BS654" s="126"/>
      <c r="BT654" s="126"/>
      <c r="BU654" s="126"/>
      <c r="BV654" s="126"/>
      <c r="BW654" s="126"/>
      <c r="BX654" s="126"/>
      <c r="BY654" s="126"/>
      <c r="BZ654" s="126"/>
      <c r="CA654" s="126"/>
      <c r="CB654" s="126"/>
      <c r="CC654" s="126"/>
      <c r="CD654" s="126"/>
      <c r="CE654" s="126"/>
      <c r="CF654" s="126"/>
      <c r="CG654" s="126"/>
      <c r="CH654" s="126"/>
      <c r="CI654" s="126"/>
      <c r="CJ654" s="126"/>
    </row>
    <row r="655" spans="1:99" ht="15.75" thickBot="1" x14ac:dyDescent="0.3">
      <c r="A655" s="121"/>
      <c r="B655" s="4"/>
      <c r="C655" s="4"/>
      <c r="D655" s="7">
        <v>14</v>
      </c>
      <c r="E655" s="123" t="s">
        <v>18</v>
      </c>
      <c r="F655" s="7">
        <v>6</v>
      </c>
      <c r="G655" s="7">
        <v>1</v>
      </c>
      <c r="H655" s="7">
        <v>3</v>
      </c>
      <c r="I655" s="7"/>
      <c r="J655" s="68">
        <f t="shared" si="35"/>
        <v>76.666666666666671</v>
      </c>
      <c r="BL655" s="126"/>
      <c r="BM655" s="126"/>
      <c r="BN655" s="126"/>
      <c r="BO655" s="126"/>
      <c r="BP655" s="126"/>
      <c r="BQ655" s="126"/>
      <c r="BR655" s="126"/>
      <c r="BS655" s="126"/>
      <c r="BT655" s="126"/>
      <c r="BU655" s="126"/>
      <c r="BV655" s="126"/>
      <c r="BW655" s="126"/>
      <c r="BX655" s="126"/>
      <c r="BY655" s="126"/>
      <c r="BZ655" s="126"/>
      <c r="CA655" s="126"/>
      <c r="CB655" s="126"/>
      <c r="CC655" s="126"/>
      <c r="CD655" s="126"/>
      <c r="CE655" s="126"/>
      <c r="CF655" s="126"/>
      <c r="CG655" s="126"/>
      <c r="CH655" s="126"/>
      <c r="CI655" s="126"/>
      <c r="CJ655" s="126"/>
    </row>
    <row r="656" spans="1:99" ht="15.75" thickBot="1" x14ac:dyDescent="0.3">
      <c r="A656" s="121"/>
      <c r="B656" s="4"/>
      <c r="C656" s="4"/>
      <c r="D656" s="7">
        <v>15</v>
      </c>
      <c r="E656" s="4" t="s">
        <v>19</v>
      </c>
      <c r="F656" s="7">
        <v>7</v>
      </c>
      <c r="G656" s="7"/>
      <c r="H656" s="7">
        <v>3</v>
      </c>
      <c r="I656" s="7"/>
      <c r="J656" s="68">
        <f t="shared" si="35"/>
        <v>80</v>
      </c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  <c r="AI656" s="126"/>
      <c r="AJ656" s="126"/>
    </row>
    <row r="657" spans="1:99" ht="15.75" thickBot="1" x14ac:dyDescent="0.3">
      <c r="A657" s="121"/>
      <c r="B657" s="4"/>
      <c r="C657" s="4"/>
      <c r="D657" s="7"/>
      <c r="E657" s="4" t="s">
        <v>6</v>
      </c>
      <c r="F657" s="79">
        <f>SUM(F642:F656)/15</f>
        <v>5.9333333333333336</v>
      </c>
      <c r="G657" s="79">
        <v>0</v>
      </c>
      <c r="H657" s="79">
        <f>SUM(H642:H656)/15</f>
        <v>2.6</v>
      </c>
      <c r="I657" s="79">
        <f>SUM(I642:I656)/15</f>
        <v>0.93333333333333335</v>
      </c>
      <c r="J657" s="80">
        <f>SUM(J642:J656)/15</f>
        <v>71.555555555555557</v>
      </c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  <c r="AH657" s="126"/>
      <c r="AI657" s="126"/>
      <c r="AJ657" s="126"/>
    </row>
    <row r="658" spans="1:99" s="126" customFormat="1" ht="13.15" customHeight="1" thickBot="1" x14ac:dyDescent="0.3">
      <c r="A658" s="270" t="s">
        <v>53</v>
      </c>
      <c r="B658" s="271"/>
      <c r="C658" s="271"/>
      <c r="D658" s="271"/>
      <c r="E658" s="271"/>
      <c r="F658" s="271"/>
      <c r="G658" s="271"/>
      <c r="H658" s="271"/>
      <c r="I658" s="271"/>
      <c r="J658" s="272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</row>
    <row r="659" spans="1:99" s="126" customFormat="1" ht="30" customHeight="1" x14ac:dyDescent="0.25">
      <c r="A659" s="250" t="s">
        <v>423</v>
      </c>
      <c r="B659" s="267">
        <v>15</v>
      </c>
      <c r="C659" s="267">
        <v>13</v>
      </c>
      <c r="D659" s="249">
        <v>39</v>
      </c>
      <c r="E659" s="268"/>
      <c r="F659" s="267">
        <v>3</v>
      </c>
      <c r="G659" s="267">
        <v>2</v>
      </c>
      <c r="H659" s="252">
        <v>1</v>
      </c>
      <c r="I659" s="252">
        <v>0</v>
      </c>
      <c r="J659" s="263" t="s">
        <v>62</v>
      </c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</row>
    <row r="660" spans="1:99" ht="15.75" thickBot="1" x14ac:dyDescent="0.3">
      <c r="A660" s="242" t="s">
        <v>403</v>
      </c>
      <c r="B660" s="260"/>
      <c r="C660" s="260"/>
      <c r="D660" s="241"/>
      <c r="E660" s="262"/>
      <c r="F660" s="260"/>
      <c r="G660" s="260"/>
      <c r="H660" s="246"/>
      <c r="I660" s="246"/>
      <c r="J660" s="264"/>
      <c r="AK660" s="126"/>
      <c r="AL660" s="126"/>
      <c r="AM660" s="126"/>
      <c r="AN660" s="126"/>
      <c r="AO660" s="126"/>
      <c r="AP660" s="126"/>
      <c r="AQ660" s="126"/>
      <c r="AR660" s="126"/>
      <c r="AS660" s="126"/>
      <c r="AT660" s="126"/>
      <c r="AU660" s="126"/>
      <c r="AV660" s="126"/>
      <c r="AW660" s="126"/>
      <c r="AX660" s="126"/>
      <c r="AY660" s="126"/>
      <c r="AZ660" s="126"/>
      <c r="BA660" s="126"/>
      <c r="BB660" s="126"/>
      <c r="BC660" s="126"/>
      <c r="BD660" s="126"/>
      <c r="BE660" s="126"/>
      <c r="BF660" s="126"/>
      <c r="BG660" s="126"/>
      <c r="BH660" s="126"/>
      <c r="BI660" s="126"/>
    </row>
    <row r="661" spans="1:99" ht="15.75" thickBot="1" x14ac:dyDescent="0.3">
      <c r="A661" s="121"/>
      <c r="B661" s="4"/>
      <c r="C661" s="4"/>
      <c r="D661" s="7">
        <v>1</v>
      </c>
      <c r="E661" s="4" t="s">
        <v>9</v>
      </c>
      <c r="F661" s="7">
        <v>13</v>
      </c>
      <c r="G661" s="7"/>
      <c r="H661" s="7"/>
      <c r="I661" s="7"/>
      <c r="J661" s="68">
        <f t="shared" ref="J661:J675" si="36">SUM((F661*3+G661*2+H661*1+I661*0)*100/39)</f>
        <v>100</v>
      </c>
      <c r="AK661" s="126"/>
      <c r="AL661" s="126"/>
      <c r="AM661" s="126"/>
      <c r="AN661" s="126"/>
      <c r="AO661" s="126"/>
      <c r="AP661" s="126"/>
      <c r="AQ661" s="126"/>
      <c r="AR661" s="126"/>
      <c r="AS661" s="126"/>
      <c r="AT661" s="126"/>
      <c r="AU661" s="126"/>
      <c r="AV661" s="126"/>
      <c r="AW661" s="126"/>
      <c r="AX661" s="126"/>
      <c r="AY661" s="126"/>
      <c r="AZ661" s="126"/>
      <c r="BA661" s="126"/>
      <c r="BB661" s="126"/>
      <c r="BC661" s="126"/>
      <c r="BD661" s="126"/>
      <c r="BE661" s="126"/>
      <c r="BF661" s="126"/>
      <c r="BG661" s="126"/>
      <c r="BH661" s="126"/>
      <c r="BI661" s="126"/>
    </row>
    <row r="662" spans="1:99" ht="23.25" thickBot="1" x14ac:dyDescent="0.3">
      <c r="A662" s="121"/>
      <c r="B662" s="4"/>
      <c r="C662" s="4"/>
      <c r="D662" s="7">
        <v>2</v>
      </c>
      <c r="E662" s="4" t="s">
        <v>10</v>
      </c>
      <c r="F662" s="7">
        <v>13</v>
      </c>
      <c r="G662" s="7"/>
      <c r="H662" s="7"/>
      <c r="I662" s="7"/>
      <c r="J662" s="68">
        <f t="shared" si="36"/>
        <v>100</v>
      </c>
    </row>
    <row r="663" spans="1:99" ht="15.75" thickBot="1" x14ac:dyDescent="0.3">
      <c r="A663" s="121"/>
      <c r="B663" s="4"/>
      <c r="C663" s="4"/>
      <c r="D663" s="7">
        <v>3</v>
      </c>
      <c r="E663" s="4" t="s">
        <v>11</v>
      </c>
      <c r="F663" s="7">
        <v>10</v>
      </c>
      <c r="G663" s="7">
        <v>3</v>
      </c>
      <c r="H663" s="7"/>
      <c r="I663" s="7"/>
      <c r="J663" s="68">
        <f t="shared" si="36"/>
        <v>92.307692307692307</v>
      </c>
      <c r="BJ663" s="126"/>
    </row>
    <row r="664" spans="1:99" ht="15.75" thickBot="1" x14ac:dyDescent="0.3">
      <c r="A664" s="121"/>
      <c r="B664" s="4"/>
      <c r="C664" s="4"/>
      <c r="D664" s="7">
        <v>4</v>
      </c>
      <c r="E664" s="4" t="s">
        <v>12</v>
      </c>
      <c r="F664" s="7">
        <v>11</v>
      </c>
      <c r="G664" s="7">
        <v>2</v>
      </c>
      <c r="H664" s="7"/>
      <c r="I664" s="7"/>
      <c r="J664" s="68">
        <f t="shared" si="36"/>
        <v>94.871794871794876</v>
      </c>
      <c r="BJ664" s="126"/>
    </row>
    <row r="665" spans="1:99" ht="15.75" thickBot="1" x14ac:dyDescent="0.3">
      <c r="A665" s="121"/>
      <c r="B665" s="4"/>
      <c r="C665" s="4"/>
      <c r="D665" s="7">
        <v>5</v>
      </c>
      <c r="E665" s="4" t="s">
        <v>13</v>
      </c>
      <c r="F665" s="7">
        <v>11</v>
      </c>
      <c r="G665" s="7">
        <v>1</v>
      </c>
      <c r="H665" s="7">
        <v>1</v>
      </c>
      <c r="I665" s="7"/>
      <c r="J665" s="68">
        <f t="shared" si="36"/>
        <v>92.307692307692307</v>
      </c>
    </row>
    <row r="666" spans="1:99" ht="15.75" thickBot="1" x14ac:dyDescent="0.3">
      <c r="A666" s="121"/>
      <c r="B666" s="4"/>
      <c r="C666" s="4"/>
      <c r="D666" s="7">
        <v>6</v>
      </c>
      <c r="E666" s="4" t="s">
        <v>95</v>
      </c>
      <c r="F666" s="7">
        <v>10</v>
      </c>
      <c r="G666" s="7">
        <v>3</v>
      </c>
      <c r="H666" s="7"/>
      <c r="I666" s="7"/>
      <c r="J666" s="68">
        <f t="shared" si="36"/>
        <v>92.307692307692307</v>
      </c>
    </row>
    <row r="667" spans="1:99" ht="15.75" thickBot="1" x14ac:dyDescent="0.3">
      <c r="A667" s="121"/>
      <c r="B667" s="4"/>
      <c r="C667" s="4"/>
      <c r="D667" s="7">
        <v>7</v>
      </c>
      <c r="E667" s="4" t="s">
        <v>21</v>
      </c>
      <c r="F667" s="7">
        <v>12</v>
      </c>
      <c r="G667" s="7">
        <v>1</v>
      </c>
      <c r="H667" s="7"/>
      <c r="I667" s="7"/>
      <c r="J667" s="68">
        <f t="shared" si="36"/>
        <v>97.435897435897431</v>
      </c>
    </row>
    <row r="668" spans="1:99" ht="15.75" thickBot="1" x14ac:dyDescent="0.3">
      <c r="A668" s="121"/>
      <c r="B668" s="4"/>
      <c r="C668" s="4"/>
      <c r="D668" s="7">
        <v>8</v>
      </c>
      <c r="E668" s="122" t="s">
        <v>96</v>
      </c>
      <c r="F668" s="7">
        <v>13</v>
      </c>
      <c r="G668" s="7"/>
      <c r="H668" s="7"/>
      <c r="I668" s="7"/>
      <c r="J668" s="68">
        <f t="shared" si="36"/>
        <v>100</v>
      </c>
    </row>
    <row r="669" spans="1:99" ht="15.75" thickBot="1" x14ac:dyDescent="0.3">
      <c r="A669" s="121"/>
      <c r="B669" s="4"/>
      <c r="C669" s="4"/>
      <c r="D669" s="7">
        <v>9</v>
      </c>
      <c r="E669" s="4" t="s">
        <v>15</v>
      </c>
      <c r="F669" s="7">
        <v>12</v>
      </c>
      <c r="G669" s="7"/>
      <c r="H669" s="7">
        <v>1</v>
      </c>
      <c r="I669" s="7"/>
      <c r="J669" s="68">
        <f t="shared" si="36"/>
        <v>94.871794871794876</v>
      </c>
      <c r="CK669" s="126"/>
      <c r="CL669" s="126"/>
      <c r="CM669" s="126"/>
      <c r="CN669" s="126"/>
      <c r="CO669" s="126"/>
      <c r="CP669" s="126"/>
      <c r="CQ669" s="126"/>
      <c r="CR669" s="126"/>
      <c r="CS669" s="126"/>
      <c r="CT669" s="126"/>
      <c r="CU669" s="126"/>
    </row>
    <row r="670" spans="1:99" ht="23.25" thickBot="1" x14ac:dyDescent="0.3">
      <c r="A670" s="121"/>
      <c r="B670" s="4"/>
      <c r="C670" s="4"/>
      <c r="D670" s="7">
        <v>10</v>
      </c>
      <c r="E670" s="4" t="s">
        <v>99</v>
      </c>
      <c r="F670" s="7">
        <v>12</v>
      </c>
      <c r="G670" s="7">
        <v>1</v>
      </c>
      <c r="H670" s="7"/>
      <c r="I670" s="7"/>
      <c r="J670" s="68">
        <f t="shared" si="36"/>
        <v>97.435897435897431</v>
      </c>
      <c r="CK670" s="126"/>
      <c r="CL670" s="126"/>
      <c r="CM670" s="126"/>
      <c r="CN670" s="126"/>
      <c r="CO670" s="126"/>
      <c r="CP670" s="126"/>
      <c r="CQ670" s="126"/>
      <c r="CR670" s="126"/>
      <c r="CS670" s="126"/>
      <c r="CT670" s="126"/>
      <c r="CU670" s="126"/>
    </row>
    <row r="671" spans="1:99" ht="15.75" thickBot="1" x14ac:dyDescent="0.3">
      <c r="A671" s="121"/>
      <c r="B671" s="4"/>
      <c r="C671" s="4"/>
      <c r="D671" s="7">
        <v>11</v>
      </c>
      <c r="E671" s="4" t="s">
        <v>97</v>
      </c>
      <c r="F671" s="7">
        <v>12</v>
      </c>
      <c r="G671" s="7">
        <v>1</v>
      </c>
      <c r="H671" s="7"/>
      <c r="I671" s="7"/>
      <c r="J671" s="68">
        <f t="shared" si="36"/>
        <v>97.435897435897431</v>
      </c>
    </row>
    <row r="672" spans="1:99" ht="15.75" thickBot="1" x14ac:dyDescent="0.3">
      <c r="A672" s="121"/>
      <c r="B672" s="4"/>
      <c r="C672" s="4"/>
      <c r="D672" s="7">
        <v>12</v>
      </c>
      <c r="E672" s="4" t="s">
        <v>98</v>
      </c>
      <c r="F672" s="7">
        <v>10</v>
      </c>
      <c r="G672" s="7">
        <v>3</v>
      </c>
      <c r="H672" s="7"/>
      <c r="I672" s="7"/>
      <c r="J672" s="68">
        <f t="shared" si="36"/>
        <v>92.307692307692307</v>
      </c>
      <c r="BL672" s="126"/>
      <c r="BM672" s="126"/>
      <c r="BN672" s="126"/>
      <c r="BO672" s="126"/>
      <c r="BP672" s="126"/>
      <c r="BQ672" s="126"/>
      <c r="BR672" s="126"/>
      <c r="BS672" s="126"/>
      <c r="BT672" s="126"/>
      <c r="BU672" s="126"/>
      <c r="BV672" s="126"/>
      <c r="BW672" s="126"/>
      <c r="BX672" s="126"/>
      <c r="BY672" s="126"/>
      <c r="BZ672" s="126"/>
      <c r="CA672" s="126"/>
      <c r="CB672" s="126"/>
      <c r="CC672" s="126"/>
      <c r="CD672" s="126"/>
      <c r="CE672" s="126"/>
      <c r="CF672" s="126"/>
      <c r="CG672" s="126"/>
      <c r="CH672" s="126"/>
      <c r="CI672" s="126"/>
      <c r="CJ672" s="126"/>
    </row>
    <row r="673" spans="1:99" ht="15.75" thickBot="1" x14ac:dyDescent="0.3">
      <c r="A673" s="121"/>
      <c r="B673" s="4"/>
      <c r="C673" s="4"/>
      <c r="D673" s="7">
        <v>13</v>
      </c>
      <c r="E673" s="4" t="s">
        <v>17</v>
      </c>
      <c r="F673" s="233">
        <v>11</v>
      </c>
      <c r="G673" s="7">
        <v>2</v>
      </c>
      <c r="H673" s="7"/>
      <c r="I673" s="7"/>
      <c r="J673" s="68">
        <f t="shared" si="36"/>
        <v>94.871794871794876</v>
      </c>
      <c r="BL673" s="126"/>
      <c r="BM673" s="126"/>
      <c r="BN673" s="126"/>
      <c r="BO673" s="126"/>
      <c r="BP673" s="126"/>
      <c r="BQ673" s="126"/>
      <c r="BR673" s="126"/>
      <c r="BS673" s="126"/>
      <c r="BT673" s="126"/>
      <c r="BU673" s="126"/>
      <c r="BV673" s="126"/>
      <c r="BW673" s="126"/>
      <c r="BX673" s="126"/>
      <c r="BY673" s="126"/>
      <c r="BZ673" s="126"/>
      <c r="CA673" s="126"/>
      <c r="CB673" s="126"/>
      <c r="CC673" s="126"/>
      <c r="CD673" s="126"/>
      <c r="CE673" s="126"/>
      <c r="CF673" s="126"/>
      <c r="CG673" s="126"/>
      <c r="CH673" s="126"/>
      <c r="CI673" s="126"/>
      <c r="CJ673" s="126"/>
    </row>
    <row r="674" spans="1:99" ht="15.75" thickBot="1" x14ac:dyDescent="0.3">
      <c r="A674" s="121"/>
      <c r="B674" s="4"/>
      <c r="C674" s="4"/>
      <c r="D674" s="7">
        <v>14</v>
      </c>
      <c r="E674" s="124" t="s">
        <v>18</v>
      </c>
      <c r="F674" s="24">
        <v>10</v>
      </c>
      <c r="G674" s="7">
        <v>3</v>
      </c>
      <c r="H674" s="7"/>
      <c r="I674" s="7"/>
      <c r="J674" s="68">
        <f t="shared" si="36"/>
        <v>92.307692307692307</v>
      </c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  <c r="AH674" s="126"/>
      <c r="AI674" s="126"/>
      <c r="AJ674" s="126"/>
    </row>
    <row r="675" spans="1:99" ht="15.75" thickBot="1" x14ac:dyDescent="0.3">
      <c r="A675" s="121"/>
      <c r="B675" s="4"/>
      <c r="C675" s="4"/>
      <c r="D675" s="7">
        <v>15</v>
      </c>
      <c r="E675" s="4" t="s">
        <v>19</v>
      </c>
      <c r="F675" s="7">
        <v>8</v>
      </c>
      <c r="G675" s="7">
        <v>4</v>
      </c>
      <c r="H675" s="7">
        <v>1</v>
      </c>
      <c r="I675" s="7"/>
      <c r="J675" s="68">
        <f t="shared" si="36"/>
        <v>84.615384615384613</v>
      </c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  <c r="AH675" s="126"/>
      <c r="AI675" s="126"/>
      <c r="AJ675" s="126"/>
    </row>
    <row r="676" spans="1:99" s="126" customFormat="1" ht="16.5" customHeight="1" thickBot="1" x14ac:dyDescent="0.3">
      <c r="A676" s="121"/>
      <c r="B676" s="4"/>
      <c r="C676" s="4"/>
      <c r="D676" s="7"/>
      <c r="E676" s="4" t="s">
        <v>6</v>
      </c>
      <c r="F676" s="79">
        <f>SUM(F661:F675)/15</f>
        <v>11.2</v>
      </c>
      <c r="G676" s="79">
        <f>SUM(G661:G675)/15</f>
        <v>1.6</v>
      </c>
      <c r="H676" s="79">
        <f>SUM(H661:H675)/15</f>
        <v>0.2</v>
      </c>
      <c r="I676" s="79">
        <f>SUM(I661:I675)/15</f>
        <v>0</v>
      </c>
      <c r="J676" s="80">
        <f>SUM(J661:J675)/15</f>
        <v>94.87179487179489</v>
      </c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</row>
    <row r="677" spans="1:99" s="126" customFormat="1" ht="26.25" customHeight="1" x14ac:dyDescent="0.25">
      <c r="A677" s="250" t="s">
        <v>424</v>
      </c>
      <c r="B677" s="259">
        <v>15</v>
      </c>
      <c r="C677" s="259">
        <v>13</v>
      </c>
      <c r="D677" s="240">
        <v>39</v>
      </c>
      <c r="E677" s="261"/>
      <c r="F677" s="259">
        <v>3</v>
      </c>
      <c r="G677" s="259">
        <v>2</v>
      </c>
      <c r="H677" s="252">
        <v>1</v>
      </c>
      <c r="I677" s="252">
        <v>0</v>
      </c>
      <c r="J677" s="263" t="s">
        <v>62</v>
      </c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</row>
    <row r="678" spans="1:99" ht="15.75" thickBot="1" x14ac:dyDescent="0.3">
      <c r="A678" s="242" t="s">
        <v>210</v>
      </c>
      <c r="B678" s="260"/>
      <c r="C678" s="260"/>
      <c r="D678" s="241"/>
      <c r="E678" s="262"/>
      <c r="F678" s="260"/>
      <c r="G678" s="260"/>
      <c r="H678" s="246"/>
      <c r="I678" s="246"/>
      <c r="J678" s="264"/>
      <c r="AK678" s="126"/>
      <c r="AL678" s="126"/>
      <c r="AM678" s="126"/>
      <c r="AN678" s="126"/>
      <c r="AO678" s="126"/>
      <c r="AP678" s="126"/>
      <c r="AQ678" s="126"/>
      <c r="AR678" s="126"/>
      <c r="AS678" s="126"/>
      <c r="AT678" s="126"/>
      <c r="AU678" s="126"/>
      <c r="AV678" s="126"/>
      <c r="AW678" s="126"/>
      <c r="AX678" s="126"/>
      <c r="AY678" s="126"/>
      <c r="AZ678" s="126"/>
      <c r="BA678" s="126"/>
      <c r="BB678" s="126"/>
      <c r="BC678" s="126"/>
      <c r="BD678" s="126"/>
      <c r="BE678" s="126"/>
      <c r="BF678" s="126"/>
      <c r="BG678" s="126"/>
      <c r="BH678" s="126"/>
      <c r="BI678" s="126"/>
      <c r="BK678" s="126"/>
    </row>
    <row r="679" spans="1:99" ht="15.75" thickBot="1" x14ac:dyDescent="0.3">
      <c r="A679" s="121"/>
      <c r="B679" s="4"/>
      <c r="C679" s="4"/>
      <c r="D679" s="7">
        <v>1</v>
      </c>
      <c r="E679" s="4" t="s">
        <v>9</v>
      </c>
      <c r="F679" s="7">
        <v>12</v>
      </c>
      <c r="G679" s="7"/>
      <c r="H679" s="7"/>
      <c r="I679" s="7">
        <v>1</v>
      </c>
      <c r="J679" s="68">
        <f t="shared" ref="J679:J693" si="37">SUM((F679*3+G679*2+H679*1+I679*0)*100/39)</f>
        <v>92.307692307692307</v>
      </c>
      <c r="AK679" s="126"/>
      <c r="AL679" s="126"/>
      <c r="AM679" s="126"/>
      <c r="AN679" s="126"/>
      <c r="AO679" s="126"/>
      <c r="AP679" s="126"/>
      <c r="AQ679" s="126"/>
      <c r="AR679" s="126"/>
      <c r="AS679" s="126"/>
      <c r="AT679" s="126"/>
      <c r="AU679" s="126"/>
      <c r="AV679" s="126"/>
      <c r="AW679" s="126"/>
      <c r="AX679" s="126"/>
      <c r="AY679" s="126"/>
      <c r="AZ679" s="126"/>
      <c r="BA679" s="126"/>
      <c r="BB679" s="126"/>
      <c r="BC679" s="126"/>
      <c r="BD679" s="126"/>
      <c r="BE679" s="126"/>
      <c r="BF679" s="126"/>
      <c r="BG679" s="126"/>
      <c r="BH679" s="126"/>
      <c r="BI679" s="126"/>
    </row>
    <row r="680" spans="1:99" ht="23.25" thickBot="1" x14ac:dyDescent="0.3">
      <c r="A680" s="121"/>
      <c r="B680" s="4"/>
      <c r="C680" s="4"/>
      <c r="D680" s="7">
        <v>2</v>
      </c>
      <c r="E680" s="4" t="s">
        <v>10</v>
      </c>
      <c r="F680" s="7">
        <v>13</v>
      </c>
      <c r="G680" s="7"/>
      <c r="H680" s="7"/>
      <c r="I680" s="7"/>
      <c r="J680" s="68">
        <f t="shared" si="37"/>
        <v>100</v>
      </c>
    </row>
    <row r="681" spans="1:99" ht="15.75" thickBot="1" x14ac:dyDescent="0.3">
      <c r="A681" s="121"/>
      <c r="B681" s="4"/>
      <c r="C681" s="4"/>
      <c r="D681" s="7">
        <v>3</v>
      </c>
      <c r="E681" s="4" t="s">
        <v>11</v>
      </c>
      <c r="F681" s="7">
        <v>10</v>
      </c>
      <c r="G681" s="7">
        <v>3</v>
      </c>
      <c r="H681" s="7"/>
      <c r="I681" s="7"/>
      <c r="J681" s="68">
        <f t="shared" si="37"/>
        <v>92.307692307692307</v>
      </c>
      <c r="BJ681" s="152"/>
    </row>
    <row r="682" spans="1:99" ht="15.75" thickBot="1" x14ac:dyDescent="0.3">
      <c r="A682" s="121"/>
      <c r="B682" s="4"/>
      <c r="C682" s="4"/>
      <c r="D682" s="7">
        <v>4</v>
      </c>
      <c r="E682" s="4" t="s">
        <v>12</v>
      </c>
      <c r="F682" s="7">
        <v>11</v>
      </c>
      <c r="G682" s="7">
        <v>2</v>
      </c>
      <c r="H682" s="7"/>
      <c r="I682" s="7"/>
      <c r="J682" s="68">
        <f t="shared" si="37"/>
        <v>94.871794871794876</v>
      </c>
      <c r="BJ682" s="152"/>
    </row>
    <row r="683" spans="1:99" ht="15.75" thickBot="1" x14ac:dyDescent="0.3">
      <c r="A683" s="121"/>
      <c r="B683" s="4"/>
      <c r="C683" s="4"/>
      <c r="D683" s="7">
        <v>5</v>
      </c>
      <c r="E683" s="4" t="s">
        <v>13</v>
      </c>
      <c r="F683" s="7">
        <v>11</v>
      </c>
      <c r="G683" s="7">
        <v>1</v>
      </c>
      <c r="H683" s="7">
        <v>1</v>
      </c>
      <c r="I683" s="7"/>
      <c r="J683" s="68">
        <f t="shared" si="37"/>
        <v>92.307692307692307</v>
      </c>
    </row>
    <row r="684" spans="1:99" ht="15.75" thickBot="1" x14ac:dyDescent="0.3">
      <c r="A684" s="121"/>
      <c r="B684" s="4"/>
      <c r="C684" s="4"/>
      <c r="D684" s="7">
        <v>6</v>
      </c>
      <c r="E684" s="4" t="s">
        <v>95</v>
      </c>
      <c r="F684" s="7">
        <v>10</v>
      </c>
      <c r="G684" s="7">
        <v>3</v>
      </c>
      <c r="H684" s="7"/>
      <c r="I684" s="7"/>
      <c r="J684" s="68">
        <f t="shared" si="37"/>
        <v>92.307692307692307</v>
      </c>
    </row>
    <row r="685" spans="1:99" ht="15.75" thickBot="1" x14ac:dyDescent="0.3">
      <c r="A685" s="121"/>
      <c r="B685" s="4"/>
      <c r="C685" s="4"/>
      <c r="D685" s="7">
        <v>7</v>
      </c>
      <c r="E685" s="4" t="s">
        <v>21</v>
      </c>
      <c r="F685" s="7">
        <v>11</v>
      </c>
      <c r="G685" s="7">
        <v>1</v>
      </c>
      <c r="H685" s="7"/>
      <c r="I685" s="7">
        <v>1</v>
      </c>
      <c r="J685" s="68">
        <f t="shared" si="37"/>
        <v>89.743589743589737</v>
      </c>
    </row>
    <row r="686" spans="1:99" ht="15.75" thickBot="1" x14ac:dyDescent="0.3">
      <c r="A686" s="121"/>
      <c r="B686" s="4"/>
      <c r="C686" s="4"/>
      <c r="D686" s="7">
        <v>8</v>
      </c>
      <c r="E686" s="122" t="s">
        <v>96</v>
      </c>
      <c r="F686" s="7">
        <v>11</v>
      </c>
      <c r="G686" s="7"/>
      <c r="H686" s="7"/>
      <c r="I686" s="7">
        <v>2</v>
      </c>
      <c r="J686" s="68">
        <f t="shared" si="37"/>
        <v>84.615384615384613</v>
      </c>
    </row>
    <row r="687" spans="1:99" ht="15.75" thickBot="1" x14ac:dyDescent="0.3">
      <c r="A687" s="121"/>
      <c r="B687" s="4"/>
      <c r="C687" s="4"/>
      <c r="D687" s="7">
        <v>9</v>
      </c>
      <c r="E687" s="4" t="s">
        <v>15</v>
      </c>
      <c r="F687" s="7">
        <v>12</v>
      </c>
      <c r="G687" s="7"/>
      <c r="H687" s="7">
        <v>1</v>
      </c>
      <c r="I687" s="7"/>
      <c r="J687" s="68">
        <f t="shared" si="37"/>
        <v>94.871794871794876</v>
      </c>
    </row>
    <row r="688" spans="1:99" ht="23.25" thickBot="1" x14ac:dyDescent="0.3">
      <c r="A688" s="121"/>
      <c r="B688" s="4"/>
      <c r="C688" s="4"/>
      <c r="D688" s="7">
        <v>10</v>
      </c>
      <c r="E688" s="4" t="s">
        <v>99</v>
      </c>
      <c r="F688" s="7">
        <v>12</v>
      </c>
      <c r="G688" s="7">
        <v>1</v>
      </c>
      <c r="H688" s="7"/>
      <c r="I688" s="7"/>
      <c r="J688" s="68">
        <f t="shared" si="37"/>
        <v>97.435897435897431</v>
      </c>
      <c r="CK688" s="126"/>
      <c r="CL688" s="126"/>
      <c r="CM688" s="126"/>
      <c r="CN688" s="126"/>
      <c r="CO688" s="126"/>
      <c r="CP688" s="126"/>
      <c r="CQ688" s="126"/>
      <c r="CR688" s="126"/>
      <c r="CS688" s="126"/>
      <c r="CT688" s="126"/>
      <c r="CU688" s="126"/>
    </row>
    <row r="689" spans="1:99" ht="15.75" thickBot="1" x14ac:dyDescent="0.3">
      <c r="A689" s="121"/>
      <c r="B689" s="4"/>
      <c r="C689" s="4"/>
      <c r="D689" s="7">
        <v>11</v>
      </c>
      <c r="E689" s="4" t="s">
        <v>97</v>
      </c>
      <c r="F689" s="7">
        <v>12</v>
      </c>
      <c r="G689" s="7">
        <v>1</v>
      </c>
      <c r="H689" s="7"/>
      <c r="I689" s="7"/>
      <c r="J689" s="68">
        <f t="shared" si="37"/>
        <v>97.435897435897431</v>
      </c>
      <c r="CK689" s="126"/>
      <c r="CL689" s="126"/>
      <c r="CM689" s="126"/>
      <c r="CN689" s="126"/>
      <c r="CO689" s="126"/>
      <c r="CP689" s="126"/>
      <c r="CQ689" s="126"/>
      <c r="CR689" s="126"/>
      <c r="CS689" s="126"/>
      <c r="CT689" s="126"/>
      <c r="CU689" s="126"/>
    </row>
    <row r="690" spans="1:99" ht="15.75" thickBot="1" x14ac:dyDescent="0.3">
      <c r="A690" s="121"/>
      <c r="B690" s="4"/>
      <c r="C690" s="4"/>
      <c r="D690" s="7">
        <v>12</v>
      </c>
      <c r="E690" s="4" t="s">
        <v>98</v>
      </c>
      <c r="F690" s="7">
        <v>10</v>
      </c>
      <c r="G690" s="7">
        <v>3</v>
      </c>
      <c r="H690" s="7"/>
      <c r="I690" s="7"/>
      <c r="J690" s="68">
        <f t="shared" si="37"/>
        <v>92.307692307692307</v>
      </c>
    </row>
    <row r="691" spans="1:99" ht="15.75" thickBot="1" x14ac:dyDescent="0.3">
      <c r="A691" s="121"/>
      <c r="B691" s="4"/>
      <c r="C691" s="4"/>
      <c r="D691" s="7">
        <v>13</v>
      </c>
      <c r="E691" s="4" t="s">
        <v>17</v>
      </c>
      <c r="F691" s="7">
        <v>11</v>
      </c>
      <c r="G691" s="7">
        <v>2</v>
      </c>
      <c r="H691" s="7"/>
      <c r="I691" s="7"/>
      <c r="J691" s="68">
        <f t="shared" si="37"/>
        <v>94.871794871794876</v>
      </c>
      <c r="BL691" s="126"/>
      <c r="BM691" s="126"/>
      <c r="BN691" s="126"/>
      <c r="BO691" s="126"/>
      <c r="BP691" s="126"/>
      <c r="BQ691" s="126"/>
      <c r="BR691" s="126"/>
      <c r="BS691" s="126"/>
      <c r="BT691" s="126"/>
      <c r="BU691" s="126"/>
      <c r="BV691" s="126"/>
      <c r="BW691" s="126"/>
      <c r="BX691" s="126"/>
      <c r="BY691" s="126"/>
      <c r="BZ691" s="126"/>
      <c r="CA691" s="126"/>
      <c r="CB691" s="126"/>
      <c r="CC691" s="126"/>
      <c r="CD691" s="126"/>
      <c r="CE691" s="126"/>
      <c r="CF691" s="126"/>
      <c r="CG691" s="126"/>
      <c r="CH691" s="126"/>
      <c r="CI691" s="126"/>
      <c r="CJ691" s="126"/>
    </row>
    <row r="692" spans="1:99" ht="15.75" thickBot="1" x14ac:dyDescent="0.3">
      <c r="A692" s="121"/>
      <c r="B692" s="4"/>
      <c r="C692" s="4"/>
      <c r="D692" s="7">
        <v>14</v>
      </c>
      <c r="E692" s="123" t="s">
        <v>18</v>
      </c>
      <c r="F692" s="7">
        <v>9</v>
      </c>
      <c r="G692" s="7">
        <v>4</v>
      </c>
      <c r="H692" s="7"/>
      <c r="I692" s="7"/>
      <c r="J692" s="68">
        <f t="shared" si="37"/>
        <v>89.743589743589737</v>
      </c>
      <c r="BL692" s="126"/>
      <c r="BM692" s="126"/>
      <c r="BN692" s="126"/>
      <c r="BO692" s="126"/>
      <c r="BP692" s="126"/>
      <c r="BQ692" s="126"/>
      <c r="BR692" s="126"/>
      <c r="BS692" s="126"/>
      <c r="BT692" s="126"/>
      <c r="BU692" s="126"/>
      <c r="BV692" s="126"/>
      <c r="BW692" s="126"/>
      <c r="BX692" s="126"/>
      <c r="BY692" s="126"/>
      <c r="BZ692" s="126"/>
      <c r="CA692" s="126"/>
      <c r="CB692" s="126"/>
      <c r="CC692" s="126"/>
      <c r="CD692" s="126"/>
      <c r="CE692" s="126"/>
      <c r="CF692" s="126"/>
      <c r="CG692" s="126"/>
      <c r="CH692" s="126"/>
      <c r="CI692" s="126"/>
      <c r="CJ692" s="126"/>
    </row>
    <row r="693" spans="1:99" ht="15.75" thickBot="1" x14ac:dyDescent="0.3">
      <c r="A693" s="121"/>
      <c r="B693" s="4"/>
      <c r="C693" s="4"/>
      <c r="D693" s="7">
        <v>15</v>
      </c>
      <c r="E693" s="4" t="s">
        <v>19</v>
      </c>
      <c r="F693" s="7">
        <v>7</v>
      </c>
      <c r="G693" s="7">
        <v>4</v>
      </c>
      <c r="H693" s="7">
        <v>1</v>
      </c>
      <c r="I693" s="7">
        <v>1</v>
      </c>
      <c r="J693" s="68">
        <f t="shared" si="37"/>
        <v>76.92307692307692</v>
      </c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  <c r="AH693" s="126"/>
      <c r="AI693" s="126"/>
      <c r="AJ693" s="126"/>
    </row>
    <row r="694" spans="1:99" ht="15.75" thickBot="1" x14ac:dyDescent="0.3">
      <c r="A694" s="121"/>
      <c r="B694" s="4"/>
      <c r="C694" s="4"/>
      <c r="D694" s="7"/>
      <c r="E694" s="4" t="s">
        <v>6</v>
      </c>
      <c r="F694" s="79">
        <f>SUM(F679:F693)/15</f>
        <v>10.8</v>
      </c>
      <c r="G694" s="79">
        <f>SUM(G679:G693)/15</f>
        <v>1.6666666666666667</v>
      </c>
      <c r="H694" s="79">
        <f>SUM(H679:H693)/15</f>
        <v>0.2</v>
      </c>
      <c r="I694" s="79">
        <f>SUM(I679:I693)/15</f>
        <v>0.33333333333333331</v>
      </c>
      <c r="J694" s="80">
        <f>SUM(J679:J693)/15</f>
        <v>92.13675213675215</v>
      </c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  <c r="AH694" s="126"/>
      <c r="AI694" s="126"/>
      <c r="AJ694" s="126"/>
    </row>
    <row r="695" spans="1:99" s="126" customFormat="1" ht="24" customHeight="1" x14ac:dyDescent="0.25">
      <c r="A695" s="250" t="s">
        <v>425</v>
      </c>
      <c r="B695" s="259">
        <v>15</v>
      </c>
      <c r="C695" s="259">
        <v>13</v>
      </c>
      <c r="D695" s="240">
        <v>39</v>
      </c>
      <c r="E695" s="261"/>
      <c r="F695" s="259">
        <v>3</v>
      </c>
      <c r="G695" s="259">
        <v>2</v>
      </c>
      <c r="H695" s="252">
        <v>1</v>
      </c>
      <c r="I695" s="252">
        <v>0</v>
      </c>
      <c r="J695" s="263" t="s">
        <v>62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</row>
    <row r="696" spans="1:99" s="126" customFormat="1" ht="15.75" thickBot="1" x14ac:dyDescent="0.3">
      <c r="A696" s="149" t="s">
        <v>198</v>
      </c>
      <c r="B696" s="260"/>
      <c r="C696" s="260"/>
      <c r="D696" s="241"/>
      <c r="E696" s="262"/>
      <c r="F696" s="260"/>
      <c r="G696" s="260"/>
      <c r="H696" s="246"/>
      <c r="I696" s="246"/>
      <c r="J696" s="264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BJ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</row>
    <row r="697" spans="1:99" ht="15.75" thickBot="1" x14ac:dyDescent="0.3">
      <c r="A697" s="121"/>
      <c r="B697" s="4"/>
      <c r="C697" s="4"/>
      <c r="D697" s="7">
        <v>1</v>
      </c>
      <c r="E697" s="4" t="s">
        <v>9</v>
      </c>
      <c r="F697" s="7">
        <v>10</v>
      </c>
      <c r="G697" s="7">
        <v>3</v>
      </c>
      <c r="H697" s="7"/>
      <c r="I697" s="7"/>
      <c r="J697" s="68">
        <f t="shared" ref="J697:J711" si="38">SUM((F697*3+G697*2+H697*1+I697*0)*100/39)</f>
        <v>92.307692307692307</v>
      </c>
      <c r="AK697" s="126"/>
      <c r="AL697" s="126"/>
      <c r="AM697" s="126"/>
      <c r="AN697" s="126"/>
      <c r="AO697" s="126"/>
      <c r="AP697" s="126"/>
      <c r="AQ697" s="126"/>
      <c r="AR697" s="126"/>
      <c r="AS697" s="126"/>
      <c r="AT697" s="126"/>
      <c r="AU697" s="126"/>
      <c r="AV697" s="126"/>
      <c r="AW697" s="126"/>
      <c r="AX697" s="126"/>
      <c r="AY697" s="126"/>
      <c r="AZ697" s="126"/>
      <c r="BA697" s="126"/>
      <c r="BB697" s="126"/>
      <c r="BC697" s="126"/>
      <c r="BD697" s="126"/>
      <c r="BE697" s="126"/>
      <c r="BF697" s="126"/>
      <c r="BG697" s="126"/>
      <c r="BH697" s="126"/>
      <c r="BI697" s="126"/>
    </row>
    <row r="698" spans="1:99" ht="23.25" thickBot="1" x14ac:dyDescent="0.3">
      <c r="A698" s="121"/>
      <c r="B698" s="4"/>
      <c r="C698" s="4"/>
      <c r="D698" s="7">
        <v>2</v>
      </c>
      <c r="E698" s="4" t="s">
        <v>10</v>
      </c>
      <c r="F698" s="7">
        <v>11</v>
      </c>
      <c r="G698" s="7">
        <v>2</v>
      </c>
      <c r="H698" s="7"/>
      <c r="I698" s="7"/>
      <c r="J698" s="68">
        <f t="shared" si="38"/>
        <v>94.871794871794876</v>
      </c>
    </row>
    <row r="699" spans="1:99" ht="15.75" thickBot="1" x14ac:dyDescent="0.3">
      <c r="A699" s="121"/>
      <c r="B699" s="4"/>
      <c r="C699" s="4"/>
      <c r="D699" s="7">
        <v>3</v>
      </c>
      <c r="E699" s="4" t="s">
        <v>11</v>
      </c>
      <c r="F699" s="7">
        <v>10</v>
      </c>
      <c r="G699" s="7">
        <v>3</v>
      </c>
      <c r="H699" s="7"/>
      <c r="I699" s="7"/>
      <c r="J699" s="68">
        <f t="shared" si="38"/>
        <v>92.307692307692307</v>
      </c>
      <c r="BJ699" s="126"/>
    </row>
    <row r="700" spans="1:99" ht="15.75" thickBot="1" x14ac:dyDescent="0.3">
      <c r="A700" s="121"/>
      <c r="B700" s="4"/>
      <c r="C700" s="4"/>
      <c r="D700" s="7">
        <v>4</v>
      </c>
      <c r="E700" s="4" t="s">
        <v>12</v>
      </c>
      <c r="F700" s="7">
        <v>12</v>
      </c>
      <c r="G700" s="7">
        <v>1</v>
      </c>
      <c r="H700" s="7"/>
      <c r="I700" s="7"/>
      <c r="J700" s="68">
        <f t="shared" si="38"/>
        <v>97.435897435897431</v>
      </c>
      <c r="BJ700" s="126"/>
    </row>
    <row r="701" spans="1:99" ht="15.75" thickBot="1" x14ac:dyDescent="0.3">
      <c r="A701" s="121"/>
      <c r="B701" s="4"/>
      <c r="C701" s="4"/>
      <c r="D701" s="7">
        <v>5</v>
      </c>
      <c r="E701" s="4" t="s">
        <v>13</v>
      </c>
      <c r="F701" s="7">
        <v>10</v>
      </c>
      <c r="G701" s="7">
        <v>3</v>
      </c>
      <c r="H701" s="7"/>
      <c r="I701" s="7"/>
      <c r="J701" s="68">
        <f t="shared" si="38"/>
        <v>92.307692307692307</v>
      </c>
    </row>
    <row r="702" spans="1:99" ht="15.75" thickBot="1" x14ac:dyDescent="0.3">
      <c r="A702" s="121"/>
      <c r="B702" s="4"/>
      <c r="C702" s="4"/>
      <c r="D702" s="7">
        <v>6</v>
      </c>
      <c r="E702" s="4" t="s">
        <v>95</v>
      </c>
      <c r="F702" s="7">
        <v>10</v>
      </c>
      <c r="G702" s="7">
        <v>2</v>
      </c>
      <c r="H702" s="7">
        <v>1</v>
      </c>
      <c r="I702" s="7"/>
      <c r="J702" s="68">
        <f t="shared" si="38"/>
        <v>89.743589743589737</v>
      </c>
    </row>
    <row r="703" spans="1:99" ht="15.75" thickBot="1" x14ac:dyDescent="0.3">
      <c r="A703" s="121"/>
      <c r="B703" s="4"/>
      <c r="C703" s="4"/>
      <c r="D703" s="7">
        <v>7</v>
      </c>
      <c r="E703" s="4" t="s">
        <v>21</v>
      </c>
      <c r="F703" s="7">
        <v>11</v>
      </c>
      <c r="G703" s="7">
        <v>1</v>
      </c>
      <c r="H703" s="7">
        <v>1</v>
      </c>
      <c r="I703" s="7"/>
      <c r="J703" s="68">
        <f t="shared" si="38"/>
        <v>92.307692307692307</v>
      </c>
    </row>
    <row r="704" spans="1:99" ht="15.75" thickBot="1" x14ac:dyDescent="0.3">
      <c r="A704" s="121"/>
      <c r="B704" s="4"/>
      <c r="C704" s="4"/>
      <c r="D704" s="7">
        <v>8</v>
      </c>
      <c r="E704" s="122" t="s">
        <v>96</v>
      </c>
      <c r="F704" s="7">
        <v>11</v>
      </c>
      <c r="G704" s="7">
        <v>2</v>
      </c>
      <c r="H704" s="7"/>
      <c r="I704" s="7"/>
      <c r="J704" s="68">
        <f t="shared" si="38"/>
        <v>94.871794871794876</v>
      </c>
    </row>
    <row r="705" spans="1:86" ht="15.75" thickBot="1" x14ac:dyDescent="0.3">
      <c r="A705" s="121"/>
      <c r="B705" s="4"/>
      <c r="C705" s="4"/>
      <c r="D705" s="7">
        <v>9</v>
      </c>
      <c r="E705" s="4" t="s">
        <v>15</v>
      </c>
      <c r="F705" s="7">
        <v>10</v>
      </c>
      <c r="G705" s="7">
        <v>2</v>
      </c>
      <c r="H705" s="7"/>
      <c r="I705" s="7">
        <v>1</v>
      </c>
      <c r="J705" s="68">
        <f t="shared" si="38"/>
        <v>87.179487179487182</v>
      </c>
    </row>
    <row r="706" spans="1:86" ht="23.25" thickBot="1" x14ac:dyDescent="0.3">
      <c r="A706" s="121"/>
      <c r="B706" s="4"/>
      <c r="C706" s="4"/>
      <c r="D706" s="7">
        <v>10</v>
      </c>
      <c r="E706" s="4" t="s">
        <v>99</v>
      </c>
      <c r="F706" s="7">
        <v>9</v>
      </c>
      <c r="G706" s="7">
        <v>2</v>
      </c>
      <c r="H706" s="7"/>
      <c r="I706" s="7">
        <v>2</v>
      </c>
      <c r="J706" s="68">
        <f t="shared" si="38"/>
        <v>79.487179487179489</v>
      </c>
      <c r="BX706" s="126"/>
      <c r="BY706" s="126"/>
      <c r="BZ706" s="126"/>
      <c r="CA706" s="126"/>
      <c r="CB706" s="126"/>
      <c r="CC706" s="126"/>
      <c r="CD706" s="126"/>
      <c r="CE706" s="126"/>
      <c r="CF706" s="126"/>
      <c r="CG706" s="126"/>
      <c r="CH706" s="126"/>
    </row>
    <row r="707" spans="1:86" ht="15.75" thickBot="1" x14ac:dyDescent="0.3">
      <c r="A707" s="121"/>
      <c r="B707" s="4"/>
      <c r="C707" s="4"/>
      <c r="D707" s="7">
        <v>11</v>
      </c>
      <c r="E707" s="4" t="s">
        <v>97</v>
      </c>
      <c r="F707" s="7">
        <v>11</v>
      </c>
      <c r="G707" s="7">
        <v>2</v>
      </c>
      <c r="H707" s="7"/>
      <c r="I707" s="7"/>
      <c r="J707" s="68">
        <f t="shared" si="38"/>
        <v>94.871794871794876</v>
      </c>
      <c r="AX707" s="126"/>
      <c r="AY707" s="126"/>
      <c r="AZ707" s="126"/>
      <c r="BX707" s="126"/>
      <c r="BY707" s="126"/>
      <c r="BZ707" s="126"/>
      <c r="CA707" s="126"/>
      <c r="CB707" s="126"/>
      <c r="CC707" s="126"/>
      <c r="CD707" s="126"/>
      <c r="CE707" s="126"/>
      <c r="CF707" s="126"/>
      <c r="CG707" s="126"/>
      <c r="CH707" s="126"/>
    </row>
    <row r="708" spans="1:86" ht="15.75" thickBot="1" x14ac:dyDescent="0.3">
      <c r="A708" s="121"/>
      <c r="B708" s="4"/>
      <c r="C708" s="4"/>
      <c r="D708" s="7">
        <v>12</v>
      </c>
      <c r="E708" s="4" t="s">
        <v>98</v>
      </c>
      <c r="F708" s="7">
        <v>11</v>
      </c>
      <c r="G708" s="7">
        <v>2</v>
      </c>
      <c r="H708" s="7"/>
      <c r="I708" s="7"/>
      <c r="J708" s="68">
        <f t="shared" si="38"/>
        <v>94.871794871794876</v>
      </c>
      <c r="AX708" s="126"/>
      <c r="AY708" s="126"/>
      <c r="AZ708" s="126"/>
      <c r="BH708" s="126"/>
      <c r="BI708" s="126"/>
      <c r="BJ708" s="126"/>
    </row>
    <row r="709" spans="1:86" ht="15.75" thickBot="1" x14ac:dyDescent="0.3">
      <c r="A709" s="121"/>
      <c r="B709" s="4"/>
      <c r="C709" s="4"/>
      <c r="D709" s="7">
        <v>13</v>
      </c>
      <c r="E709" s="4" t="s">
        <v>17</v>
      </c>
      <c r="F709" s="233">
        <v>10</v>
      </c>
      <c r="G709" s="7">
        <v>2</v>
      </c>
      <c r="H709" s="7"/>
      <c r="I709" s="7">
        <v>1</v>
      </c>
      <c r="J709" s="68">
        <f t="shared" si="38"/>
        <v>87.179487179487182</v>
      </c>
      <c r="BH709" s="126"/>
      <c r="BI709" s="126"/>
      <c r="BJ709" s="126"/>
      <c r="BK709" s="126"/>
      <c r="BL709" s="126"/>
      <c r="BM709" s="126"/>
      <c r="BN709" s="126"/>
      <c r="BO709" s="126"/>
      <c r="BP709" s="126"/>
      <c r="BQ709" s="126"/>
      <c r="BR709" s="126"/>
      <c r="BS709" s="126"/>
      <c r="BT709" s="126"/>
      <c r="BU709" s="126"/>
      <c r="BV709" s="126"/>
      <c r="BW709" s="126"/>
    </row>
    <row r="710" spans="1:86" ht="15.75" thickBot="1" x14ac:dyDescent="0.3">
      <c r="A710" s="121"/>
      <c r="B710" s="4"/>
      <c r="C710" s="4"/>
      <c r="D710" s="7">
        <v>14</v>
      </c>
      <c r="E710" s="124" t="s">
        <v>18</v>
      </c>
      <c r="F710" s="24">
        <v>10</v>
      </c>
      <c r="G710" s="7">
        <v>2</v>
      </c>
      <c r="H710" s="7"/>
      <c r="I710" s="7">
        <v>1</v>
      </c>
      <c r="J710" s="68">
        <f t="shared" si="38"/>
        <v>87.179487179487182</v>
      </c>
      <c r="BK710" s="126"/>
      <c r="BL710" s="126"/>
      <c r="BM710" s="126"/>
      <c r="BN710" s="126"/>
      <c r="BO710" s="126"/>
      <c r="BP710" s="126"/>
      <c r="BQ710" s="126"/>
      <c r="BR710" s="126"/>
      <c r="BS710" s="126"/>
      <c r="BT710" s="126"/>
      <c r="BU710" s="126"/>
      <c r="BV710" s="126"/>
      <c r="BW710" s="126"/>
    </row>
    <row r="711" spans="1:86" ht="15.75" thickBot="1" x14ac:dyDescent="0.3">
      <c r="A711" s="121"/>
      <c r="B711" s="4"/>
      <c r="C711" s="4"/>
      <c r="D711" s="7">
        <v>15</v>
      </c>
      <c r="E711" s="4" t="s">
        <v>19</v>
      </c>
      <c r="F711" s="7">
        <v>11</v>
      </c>
      <c r="G711" s="7">
        <v>1</v>
      </c>
      <c r="H711" s="7"/>
      <c r="I711" s="7">
        <v>1</v>
      </c>
      <c r="J711" s="68">
        <f t="shared" si="38"/>
        <v>89.743589743589737</v>
      </c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  <c r="AJ711" s="126"/>
    </row>
    <row r="712" spans="1:86" ht="15.75" thickBot="1" x14ac:dyDescent="0.3">
      <c r="A712" s="121"/>
      <c r="B712" s="4"/>
      <c r="C712" s="4"/>
      <c r="D712" s="7"/>
      <c r="E712" s="4" t="s">
        <v>6</v>
      </c>
      <c r="F712" s="79">
        <f>SUM(F697:F711)/15</f>
        <v>10.466666666666667</v>
      </c>
      <c r="G712" s="79">
        <f>SUM(G697:G711)/15</f>
        <v>2</v>
      </c>
      <c r="H712" s="79">
        <f>SUM(H697:H711)/15</f>
        <v>0.13333333333333333</v>
      </c>
      <c r="I712" s="79">
        <v>1</v>
      </c>
      <c r="J712" s="80">
        <f>SUM(J697:J711)/15</f>
        <v>91.111111111111128</v>
      </c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  <c r="AH712" s="126"/>
      <c r="AI712" s="126"/>
      <c r="AJ712" s="126"/>
      <c r="AX712" s="126"/>
      <c r="AY712" s="126"/>
      <c r="AZ712" s="126"/>
      <c r="BA712" s="126"/>
    </row>
    <row r="713" spans="1:86" s="126" customFormat="1" ht="42.75" customHeight="1" x14ac:dyDescent="0.25">
      <c r="A713" s="250" t="s">
        <v>426</v>
      </c>
      <c r="B713" s="259">
        <v>15</v>
      </c>
      <c r="C713" s="259">
        <v>13</v>
      </c>
      <c r="D713" s="240">
        <v>39</v>
      </c>
      <c r="E713" s="261"/>
      <c r="F713" s="259">
        <v>3</v>
      </c>
      <c r="G713" s="259">
        <v>2</v>
      </c>
      <c r="H713" s="252">
        <v>1</v>
      </c>
      <c r="I713" s="252">
        <v>0</v>
      </c>
      <c r="J713" s="263" t="s">
        <v>62</v>
      </c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</row>
    <row r="714" spans="1:86" s="126" customFormat="1" ht="21.6" customHeight="1" thickBot="1" x14ac:dyDescent="0.3">
      <c r="A714" s="242" t="s">
        <v>210</v>
      </c>
      <c r="B714" s="260"/>
      <c r="C714" s="260"/>
      <c r="D714" s="241"/>
      <c r="E714" s="262"/>
      <c r="F714" s="260"/>
      <c r="G714" s="260"/>
      <c r="H714" s="246"/>
      <c r="I714" s="246"/>
      <c r="J714" s="26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</row>
    <row r="715" spans="1:86" ht="15.75" thickBot="1" x14ac:dyDescent="0.3">
      <c r="A715" s="121"/>
      <c r="B715" s="4"/>
      <c r="C715" s="4"/>
      <c r="D715" s="7">
        <v>1</v>
      </c>
      <c r="E715" s="4" t="s">
        <v>9</v>
      </c>
      <c r="F715" s="7">
        <v>12</v>
      </c>
      <c r="G715" s="7">
        <v>1</v>
      </c>
      <c r="H715" s="7"/>
      <c r="I715" s="7"/>
      <c r="J715" s="68">
        <f t="shared" ref="J715:J729" si="39">SUM((F715*3+G715*2+H715*1+I715*0)*100/39)</f>
        <v>97.435897435897431</v>
      </c>
    </row>
    <row r="716" spans="1:86" ht="23.25" thickBot="1" x14ac:dyDescent="0.3">
      <c r="A716" s="121"/>
      <c r="B716" s="4"/>
      <c r="C716" s="4"/>
      <c r="D716" s="7">
        <v>2</v>
      </c>
      <c r="E716" s="4" t="s">
        <v>10</v>
      </c>
      <c r="F716" s="7">
        <v>12</v>
      </c>
      <c r="G716" s="7">
        <v>1</v>
      </c>
      <c r="H716" s="7"/>
      <c r="I716" s="7"/>
      <c r="J716" s="68">
        <f t="shared" si="39"/>
        <v>97.435897435897431</v>
      </c>
    </row>
    <row r="717" spans="1:86" ht="15.75" thickBot="1" x14ac:dyDescent="0.3">
      <c r="A717" s="121"/>
      <c r="B717" s="4"/>
      <c r="C717" s="4"/>
      <c r="D717" s="7">
        <v>3</v>
      </c>
      <c r="E717" s="4" t="s">
        <v>11</v>
      </c>
      <c r="F717" s="7">
        <v>11</v>
      </c>
      <c r="G717" s="7">
        <v>1</v>
      </c>
      <c r="H717" s="7"/>
      <c r="I717" s="7">
        <v>1</v>
      </c>
      <c r="J717" s="68">
        <f t="shared" si="39"/>
        <v>89.743589743589737</v>
      </c>
      <c r="AW717" s="126"/>
    </row>
    <row r="718" spans="1:86" ht="15.75" thickBot="1" x14ac:dyDescent="0.3">
      <c r="A718" s="121"/>
      <c r="B718" s="4"/>
      <c r="C718" s="4"/>
      <c r="D718" s="7">
        <v>4</v>
      </c>
      <c r="E718" s="4" t="s">
        <v>12</v>
      </c>
      <c r="F718" s="7">
        <v>10</v>
      </c>
      <c r="G718" s="7">
        <v>2</v>
      </c>
      <c r="H718" s="7"/>
      <c r="I718" s="7">
        <v>1</v>
      </c>
      <c r="J718" s="68">
        <f t="shared" si="39"/>
        <v>87.179487179487182</v>
      </c>
      <c r="AW718" s="126"/>
    </row>
    <row r="719" spans="1:86" ht="15.75" thickBot="1" x14ac:dyDescent="0.3">
      <c r="A719" s="121"/>
      <c r="B719" s="4"/>
      <c r="C719" s="4"/>
      <c r="D719" s="7">
        <v>5</v>
      </c>
      <c r="E719" s="4" t="s">
        <v>13</v>
      </c>
      <c r="F719" s="7">
        <v>11</v>
      </c>
      <c r="G719" s="7">
        <v>1</v>
      </c>
      <c r="H719" s="7"/>
      <c r="I719" s="7">
        <v>1</v>
      </c>
      <c r="J719" s="68">
        <f t="shared" si="39"/>
        <v>89.743589743589737</v>
      </c>
    </row>
    <row r="720" spans="1:86" ht="15.75" thickBot="1" x14ac:dyDescent="0.3">
      <c r="A720" s="121"/>
      <c r="B720" s="4"/>
      <c r="C720" s="4"/>
      <c r="D720" s="7">
        <v>6</v>
      </c>
      <c r="E720" s="4" t="s">
        <v>95</v>
      </c>
      <c r="F720" s="7">
        <v>9</v>
      </c>
      <c r="G720" s="7">
        <v>3</v>
      </c>
      <c r="H720" s="7">
        <v>1</v>
      </c>
      <c r="I720" s="7"/>
      <c r="J720" s="68">
        <f t="shared" si="39"/>
        <v>87.179487179487182</v>
      </c>
    </row>
    <row r="721" spans="1:79" ht="15.75" thickBot="1" x14ac:dyDescent="0.3">
      <c r="A721" s="121"/>
      <c r="B721" s="4"/>
      <c r="C721" s="4"/>
      <c r="D721" s="7">
        <v>7</v>
      </c>
      <c r="E721" s="4" t="s">
        <v>21</v>
      </c>
      <c r="F721" s="7">
        <v>12</v>
      </c>
      <c r="G721" s="7">
        <v>1</v>
      </c>
      <c r="H721" s="7"/>
      <c r="I721" s="7"/>
      <c r="J721" s="68">
        <f t="shared" si="39"/>
        <v>97.435897435897431</v>
      </c>
    </row>
    <row r="722" spans="1:79" ht="15.75" thickBot="1" x14ac:dyDescent="0.3">
      <c r="A722" s="121"/>
      <c r="B722" s="4"/>
      <c r="C722" s="4"/>
      <c r="D722" s="7">
        <v>8</v>
      </c>
      <c r="E722" s="122" t="s">
        <v>96</v>
      </c>
      <c r="F722" s="7">
        <v>11</v>
      </c>
      <c r="G722" s="7">
        <v>1</v>
      </c>
      <c r="H722" s="7">
        <v>1</v>
      </c>
      <c r="I722" s="7"/>
      <c r="J722" s="68">
        <f t="shared" si="39"/>
        <v>92.307692307692307</v>
      </c>
    </row>
    <row r="723" spans="1:79" ht="15.75" thickBot="1" x14ac:dyDescent="0.3">
      <c r="A723" s="121"/>
      <c r="B723" s="4"/>
      <c r="C723" s="4"/>
      <c r="D723" s="7">
        <v>9</v>
      </c>
      <c r="E723" s="4" t="s">
        <v>15</v>
      </c>
      <c r="F723" s="7">
        <v>6</v>
      </c>
      <c r="G723" s="7">
        <v>4</v>
      </c>
      <c r="H723" s="7">
        <v>2</v>
      </c>
      <c r="I723" s="7">
        <v>1</v>
      </c>
      <c r="J723" s="68">
        <f t="shared" si="39"/>
        <v>71.794871794871796</v>
      </c>
    </row>
    <row r="724" spans="1:79" ht="23.25" thickBot="1" x14ac:dyDescent="0.3">
      <c r="A724" s="121"/>
      <c r="B724" s="4"/>
      <c r="C724" s="4"/>
      <c r="D724" s="7">
        <v>10</v>
      </c>
      <c r="E724" s="4" t="s">
        <v>99</v>
      </c>
      <c r="F724" s="7">
        <v>11</v>
      </c>
      <c r="G724" s="7">
        <v>2</v>
      </c>
      <c r="H724" s="7"/>
      <c r="I724" s="7"/>
      <c r="J724" s="68">
        <f t="shared" si="39"/>
        <v>94.871794871794876</v>
      </c>
      <c r="BQ724" s="126"/>
      <c r="BR724" s="126"/>
      <c r="BS724" s="126"/>
      <c r="BT724" s="126"/>
      <c r="BU724" s="126"/>
      <c r="BV724" s="126"/>
      <c r="BW724" s="126"/>
      <c r="BX724" s="126"/>
      <c r="BY724" s="126"/>
      <c r="BZ724" s="126"/>
      <c r="CA724" s="126"/>
    </row>
    <row r="725" spans="1:79" ht="15.75" thickBot="1" x14ac:dyDescent="0.3">
      <c r="A725" s="121"/>
      <c r="B725" s="4"/>
      <c r="C725" s="4"/>
      <c r="D725" s="7">
        <v>11</v>
      </c>
      <c r="E725" s="4" t="s">
        <v>97</v>
      </c>
      <c r="F725" s="7">
        <v>13</v>
      </c>
      <c r="G725" s="7"/>
      <c r="H725" s="7"/>
      <c r="I725" s="7"/>
      <c r="J725" s="68">
        <f t="shared" si="39"/>
        <v>100</v>
      </c>
      <c r="BQ725" s="126"/>
      <c r="BR725" s="126"/>
      <c r="BS725" s="126"/>
      <c r="BT725" s="126"/>
      <c r="BU725" s="126"/>
      <c r="BV725" s="126"/>
      <c r="BW725" s="126"/>
      <c r="BX725" s="126"/>
      <c r="BY725" s="126"/>
      <c r="BZ725" s="126"/>
      <c r="CA725" s="126"/>
    </row>
    <row r="726" spans="1:79" ht="15.75" thickBot="1" x14ac:dyDescent="0.3">
      <c r="A726" s="121"/>
      <c r="B726" s="4"/>
      <c r="C726" s="4"/>
      <c r="D726" s="7">
        <v>12</v>
      </c>
      <c r="E726" s="4" t="s">
        <v>98</v>
      </c>
      <c r="F726" s="7">
        <v>10</v>
      </c>
      <c r="G726" s="7">
        <v>3</v>
      </c>
      <c r="H726" s="7"/>
      <c r="I726" s="7"/>
      <c r="J726" s="68">
        <f t="shared" si="39"/>
        <v>92.307692307692307</v>
      </c>
    </row>
    <row r="727" spans="1:79" ht="15.75" thickBot="1" x14ac:dyDescent="0.3">
      <c r="A727" s="121"/>
      <c r="B727" s="4"/>
      <c r="C727" s="4"/>
      <c r="D727" s="7">
        <v>13</v>
      </c>
      <c r="E727" s="4" t="s">
        <v>17</v>
      </c>
      <c r="F727" s="233">
        <v>5</v>
      </c>
      <c r="G727" s="7">
        <v>8</v>
      </c>
      <c r="H727" s="7"/>
      <c r="I727" s="7"/>
      <c r="J727" s="68">
        <f t="shared" si="39"/>
        <v>79.487179487179489</v>
      </c>
      <c r="BK727" s="126"/>
      <c r="BL727" s="126"/>
      <c r="BM727" s="126"/>
      <c r="BN727" s="126"/>
      <c r="BO727" s="126"/>
      <c r="BP727" s="126"/>
    </row>
    <row r="728" spans="1:79" ht="15.75" thickBot="1" x14ac:dyDescent="0.3">
      <c r="A728" s="121"/>
      <c r="B728" s="4"/>
      <c r="C728" s="4"/>
      <c r="D728" s="7">
        <v>14</v>
      </c>
      <c r="E728" s="124" t="s">
        <v>18</v>
      </c>
      <c r="F728" s="24">
        <v>5</v>
      </c>
      <c r="G728" s="7">
        <v>8</v>
      </c>
      <c r="H728" s="7"/>
      <c r="I728" s="7"/>
      <c r="J728" s="68">
        <f t="shared" si="39"/>
        <v>79.487179487179489</v>
      </c>
      <c r="BK728" s="126"/>
      <c r="BL728" s="126"/>
      <c r="BM728" s="126"/>
      <c r="BN728" s="126"/>
      <c r="BO728" s="126"/>
      <c r="BP728" s="126"/>
    </row>
    <row r="729" spans="1:79" ht="15.75" thickBot="1" x14ac:dyDescent="0.3">
      <c r="A729" s="121"/>
      <c r="B729" s="4"/>
      <c r="C729" s="4"/>
      <c r="D729" s="7">
        <v>15</v>
      </c>
      <c r="E729" s="4" t="s">
        <v>19</v>
      </c>
      <c r="F729" s="7">
        <v>7</v>
      </c>
      <c r="G729" s="7">
        <v>5</v>
      </c>
      <c r="H729" s="7">
        <v>1</v>
      </c>
      <c r="I729" s="7"/>
      <c r="J729" s="68">
        <f t="shared" si="39"/>
        <v>82.051282051282058</v>
      </c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  <c r="AH729" s="126"/>
      <c r="AI729" s="126"/>
      <c r="AJ729" s="126"/>
    </row>
    <row r="730" spans="1:79" ht="15.75" thickBot="1" x14ac:dyDescent="0.3">
      <c r="A730" s="121"/>
      <c r="B730" s="4"/>
      <c r="C730" s="4"/>
      <c r="D730" s="7"/>
      <c r="E730" s="4" t="s">
        <v>6</v>
      </c>
      <c r="F730" s="79">
        <f>SUM(F715:F729)/15</f>
        <v>9.6666666666666661</v>
      </c>
      <c r="G730" s="79">
        <f>SUM(G715:G729)/15</f>
        <v>2.7333333333333334</v>
      </c>
      <c r="H730" s="79">
        <f>SUM(H715:H729)/15</f>
        <v>0.33333333333333331</v>
      </c>
      <c r="I730" s="79">
        <f>SUM(I715:I729)/15</f>
        <v>0.26666666666666666</v>
      </c>
      <c r="J730" s="80">
        <f>SUM(J715:J729)/15</f>
        <v>89.230769230769226</v>
      </c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  <c r="AH730" s="126"/>
      <c r="AI730" s="126"/>
      <c r="AJ730" s="126"/>
    </row>
    <row r="731" spans="1:79" s="126" customFormat="1" ht="27" customHeight="1" x14ac:dyDescent="0.25">
      <c r="A731" s="250" t="s">
        <v>427</v>
      </c>
      <c r="B731" s="259">
        <v>15</v>
      </c>
      <c r="C731" s="259">
        <v>13</v>
      </c>
      <c r="D731" s="240">
        <v>39</v>
      </c>
      <c r="E731" s="261"/>
      <c r="F731" s="259">
        <v>3</v>
      </c>
      <c r="G731" s="259">
        <v>2</v>
      </c>
      <c r="H731" s="252">
        <v>1</v>
      </c>
      <c r="I731" s="252">
        <v>0</v>
      </c>
      <c r="J731" s="263" t="s">
        <v>62</v>
      </c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</row>
    <row r="732" spans="1:79" s="126" customFormat="1" ht="16.899999999999999" customHeight="1" thickBot="1" x14ac:dyDescent="0.3">
      <c r="A732" s="242" t="s">
        <v>66</v>
      </c>
      <c r="B732" s="260"/>
      <c r="C732" s="260"/>
      <c r="D732" s="241"/>
      <c r="E732" s="262"/>
      <c r="F732" s="260"/>
      <c r="G732" s="260"/>
      <c r="H732" s="246"/>
      <c r="I732" s="246"/>
      <c r="J732" s="264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</row>
    <row r="733" spans="1:79" ht="15.75" thickBot="1" x14ac:dyDescent="0.3">
      <c r="A733" s="121"/>
      <c r="B733" s="4"/>
      <c r="C733" s="4"/>
      <c r="D733" s="7">
        <v>1</v>
      </c>
      <c r="E733" s="4" t="s">
        <v>9</v>
      </c>
      <c r="F733" s="7">
        <v>13</v>
      </c>
      <c r="G733" s="7"/>
      <c r="H733" s="7"/>
      <c r="I733" s="7"/>
      <c r="J733" s="68">
        <f t="shared" ref="J733:J747" si="40">SUM((F733*3+G733*2+H733*1+I733*0)*100/39)</f>
        <v>100</v>
      </c>
    </row>
    <row r="734" spans="1:79" ht="23.25" thickBot="1" x14ac:dyDescent="0.3">
      <c r="A734" s="121"/>
      <c r="B734" s="4"/>
      <c r="C734" s="4"/>
      <c r="D734" s="7">
        <v>2</v>
      </c>
      <c r="E734" s="4" t="s">
        <v>10</v>
      </c>
      <c r="F734" s="7">
        <v>12</v>
      </c>
      <c r="G734" s="7">
        <v>1</v>
      </c>
      <c r="H734" s="7"/>
      <c r="I734" s="7"/>
      <c r="J734" s="68">
        <f t="shared" si="40"/>
        <v>97.435897435897431</v>
      </c>
    </row>
    <row r="735" spans="1:79" ht="15.75" thickBot="1" x14ac:dyDescent="0.3">
      <c r="A735" s="121"/>
      <c r="B735" s="4"/>
      <c r="C735" s="4"/>
      <c r="D735" s="7">
        <v>3</v>
      </c>
      <c r="E735" s="4" t="s">
        <v>11</v>
      </c>
      <c r="F735" s="7">
        <v>12</v>
      </c>
      <c r="G735" s="7">
        <v>1</v>
      </c>
      <c r="H735" s="7"/>
      <c r="I735" s="7"/>
      <c r="J735" s="68">
        <f t="shared" si="40"/>
        <v>97.435897435897431</v>
      </c>
      <c r="AW735" s="126"/>
    </row>
    <row r="736" spans="1:79" ht="15.75" thickBot="1" x14ac:dyDescent="0.3">
      <c r="A736" s="121"/>
      <c r="B736" s="4"/>
      <c r="C736" s="4"/>
      <c r="D736" s="7">
        <v>4</v>
      </c>
      <c r="E736" s="4" t="s">
        <v>12</v>
      </c>
      <c r="F736" s="7">
        <v>8</v>
      </c>
      <c r="G736" s="7">
        <v>4</v>
      </c>
      <c r="H736" s="7">
        <v>1</v>
      </c>
      <c r="I736" s="7"/>
      <c r="J736" s="68">
        <f t="shared" si="40"/>
        <v>84.615384615384613</v>
      </c>
      <c r="AW736" s="126"/>
    </row>
    <row r="737" spans="1:99" ht="15.75" thickBot="1" x14ac:dyDescent="0.3">
      <c r="A737" s="121"/>
      <c r="B737" s="4"/>
      <c r="C737" s="4"/>
      <c r="D737" s="7">
        <v>5</v>
      </c>
      <c r="E737" s="4" t="s">
        <v>13</v>
      </c>
      <c r="F737" s="7">
        <v>11</v>
      </c>
      <c r="G737" s="7">
        <v>2</v>
      </c>
      <c r="H737" s="7"/>
      <c r="I737" s="7"/>
      <c r="J737" s="68">
        <f t="shared" si="40"/>
        <v>94.871794871794876</v>
      </c>
    </row>
    <row r="738" spans="1:99" ht="15.75" thickBot="1" x14ac:dyDescent="0.3">
      <c r="A738" s="121"/>
      <c r="B738" s="4"/>
      <c r="C738" s="4"/>
      <c r="D738" s="7">
        <v>6</v>
      </c>
      <c r="E738" s="4" t="s">
        <v>95</v>
      </c>
      <c r="F738" s="7">
        <v>12</v>
      </c>
      <c r="G738" s="7">
        <v>1</v>
      </c>
      <c r="H738" s="7"/>
      <c r="I738" s="7"/>
      <c r="J738" s="68">
        <f t="shared" si="40"/>
        <v>97.435897435897431</v>
      </c>
    </row>
    <row r="739" spans="1:99" ht="15.75" thickBot="1" x14ac:dyDescent="0.3">
      <c r="A739" s="121"/>
      <c r="B739" s="4"/>
      <c r="C739" s="4"/>
      <c r="D739" s="7">
        <v>7</v>
      </c>
      <c r="E739" s="4" t="s">
        <v>21</v>
      </c>
      <c r="F739" s="7">
        <v>12</v>
      </c>
      <c r="G739" s="7">
        <v>1</v>
      </c>
      <c r="H739" s="7"/>
      <c r="I739" s="7"/>
      <c r="J739" s="68">
        <f t="shared" si="40"/>
        <v>97.435897435897431</v>
      </c>
    </row>
    <row r="740" spans="1:99" ht="15.75" thickBot="1" x14ac:dyDescent="0.3">
      <c r="A740" s="121"/>
      <c r="B740" s="4"/>
      <c r="C740" s="4"/>
      <c r="D740" s="7">
        <v>8</v>
      </c>
      <c r="E740" s="122" t="s">
        <v>96</v>
      </c>
      <c r="F740" s="7">
        <v>11</v>
      </c>
      <c r="G740" s="7">
        <v>2</v>
      </c>
      <c r="H740" s="7"/>
      <c r="I740" s="7"/>
      <c r="J740" s="68">
        <f t="shared" si="40"/>
        <v>94.871794871794876</v>
      </c>
    </row>
    <row r="741" spans="1:99" ht="15.75" thickBot="1" x14ac:dyDescent="0.3">
      <c r="A741" s="121"/>
      <c r="B741" s="4"/>
      <c r="C741" s="4"/>
      <c r="D741" s="7">
        <v>9</v>
      </c>
      <c r="E741" s="4" t="s">
        <v>15</v>
      </c>
      <c r="F741" s="7">
        <v>10</v>
      </c>
      <c r="G741" s="7"/>
      <c r="H741" s="7">
        <v>1</v>
      </c>
      <c r="I741" s="7">
        <v>2</v>
      </c>
      <c r="J741" s="68">
        <f t="shared" si="40"/>
        <v>79.487179487179489</v>
      </c>
    </row>
    <row r="742" spans="1:99" ht="23.25" thickBot="1" x14ac:dyDescent="0.3">
      <c r="A742" s="121"/>
      <c r="B742" s="4"/>
      <c r="C742" s="4"/>
      <c r="D742" s="7">
        <v>10</v>
      </c>
      <c r="E742" s="4" t="s">
        <v>99</v>
      </c>
      <c r="F742" s="7">
        <v>10</v>
      </c>
      <c r="G742" s="7">
        <v>2</v>
      </c>
      <c r="H742" s="7"/>
      <c r="I742" s="7">
        <v>1</v>
      </c>
      <c r="J742" s="68">
        <f t="shared" si="40"/>
        <v>87.179487179487182</v>
      </c>
      <c r="CK742" s="126"/>
      <c r="CL742" s="126"/>
      <c r="CM742" s="126"/>
      <c r="CN742" s="126"/>
      <c r="CO742" s="126"/>
      <c r="CP742" s="126"/>
      <c r="CQ742" s="126"/>
      <c r="CR742" s="126"/>
      <c r="CS742" s="126"/>
      <c r="CT742" s="126"/>
      <c r="CU742" s="126"/>
    </row>
    <row r="743" spans="1:99" ht="15.75" thickBot="1" x14ac:dyDescent="0.3">
      <c r="A743" s="121"/>
      <c r="B743" s="4"/>
      <c r="C743" s="4"/>
      <c r="D743" s="7">
        <v>11</v>
      </c>
      <c r="E743" s="4" t="s">
        <v>97</v>
      </c>
      <c r="F743" s="7">
        <v>10</v>
      </c>
      <c r="G743" s="7">
        <v>3</v>
      </c>
      <c r="H743" s="7"/>
      <c r="I743" s="7"/>
      <c r="J743" s="68">
        <f t="shared" si="40"/>
        <v>92.307692307692307</v>
      </c>
      <c r="CK743" s="126"/>
      <c r="CL743" s="126"/>
      <c r="CM743" s="126"/>
      <c r="CN743" s="126"/>
      <c r="CO743" s="126"/>
      <c r="CP743" s="126"/>
      <c r="CQ743" s="126"/>
      <c r="CR743" s="126"/>
      <c r="CS743" s="126"/>
      <c r="CT743" s="126"/>
      <c r="CU743" s="126"/>
    </row>
    <row r="744" spans="1:99" ht="15.75" thickBot="1" x14ac:dyDescent="0.3">
      <c r="A744" s="121"/>
      <c r="B744" s="4"/>
      <c r="C744" s="4"/>
      <c r="D744" s="7">
        <v>12</v>
      </c>
      <c r="E744" s="4" t="s">
        <v>98</v>
      </c>
      <c r="F744" s="7">
        <v>12</v>
      </c>
      <c r="G744" s="7">
        <v>1</v>
      </c>
      <c r="H744" s="7"/>
      <c r="I744" s="7"/>
      <c r="J744" s="68">
        <f t="shared" si="40"/>
        <v>97.435897435897431</v>
      </c>
    </row>
    <row r="745" spans="1:99" ht="15.75" thickBot="1" x14ac:dyDescent="0.3">
      <c r="A745" s="121"/>
      <c r="B745" s="4"/>
      <c r="C745" s="4"/>
      <c r="D745" s="7">
        <v>13</v>
      </c>
      <c r="E745" s="4" t="s">
        <v>17</v>
      </c>
      <c r="F745" s="7">
        <v>12</v>
      </c>
      <c r="G745" s="7">
        <v>1</v>
      </c>
      <c r="H745" s="7"/>
      <c r="I745" s="7"/>
      <c r="J745" s="68">
        <f t="shared" si="40"/>
        <v>97.435897435897431</v>
      </c>
      <c r="BL745" s="126"/>
      <c r="BM745" s="126"/>
      <c r="BN745" s="126"/>
      <c r="BO745" s="126"/>
      <c r="BP745" s="126"/>
      <c r="BQ745" s="126"/>
      <c r="BR745" s="126"/>
      <c r="BS745" s="126"/>
      <c r="BT745" s="126"/>
      <c r="BU745" s="126"/>
      <c r="BV745" s="126"/>
      <c r="BW745" s="126"/>
      <c r="BX745" s="126"/>
      <c r="BY745" s="126"/>
      <c r="BZ745" s="126"/>
      <c r="CA745" s="126"/>
      <c r="CB745" s="126"/>
      <c r="CC745" s="126"/>
      <c r="CD745" s="126"/>
      <c r="CE745" s="126"/>
      <c r="CF745" s="126"/>
      <c r="CG745" s="126"/>
      <c r="CH745" s="126"/>
      <c r="CI745" s="126"/>
      <c r="CJ745" s="126"/>
    </row>
    <row r="746" spans="1:99" ht="15.75" thickBot="1" x14ac:dyDescent="0.3">
      <c r="A746" s="121"/>
      <c r="B746" s="4"/>
      <c r="C746" s="4"/>
      <c r="D746" s="7">
        <v>14</v>
      </c>
      <c r="E746" s="124" t="s">
        <v>18</v>
      </c>
      <c r="F746" s="7">
        <v>9</v>
      </c>
      <c r="G746" s="7">
        <v>4</v>
      </c>
      <c r="H746" s="7"/>
      <c r="I746" s="7"/>
      <c r="J746" s="68">
        <f t="shared" si="40"/>
        <v>89.743589743589737</v>
      </c>
      <c r="BL746" s="126"/>
      <c r="BM746" s="126"/>
      <c r="BN746" s="126"/>
      <c r="BO746" s="126"/>
      <c r="BP746" s="126"/>
      <c r="BQ746" s="126"/>
      <c r="BR746" s="126"/>
      <c r="BS746" s="126"/>
      <c r="BT746" s="126"/>
      <c r="BU746" s="126"/>
      <c r="BV746" s="126"/>
      <c r="BW746" s="126"/>
      <c r="BX746" s="126"/>
      <c r="BY746" s="126"/>
      <c r="BZ746" s="126"/>
      <c r="CA746" s="126"/>
      <c r="CB746" s="126"/>
      <c r="CC746" s="126"/>
      <c r="CD746" s="126"/>
      <c r="CE746" s="126"/>
      <c r="CF746" s="126"/>
      <c r="CG746" s="126"/>
      <c r="CH746" s="126"/>
      <c r="CI746" s="126"/>
      <c r="CJ746" s="126"/>
    </row>
    <row r="747" spans="1:99" ht="15.75" thickBot="1" x14ac:dyDescent="0.3">
      <c r="A747" s="121"/>
      <c r="B747" s="4"/>
      <c r="C747" s="4"/>
      <c r="D747" s="7">
        <v>15</v>
      </c>
      <c r="E747" s="4" t="s">
        <v>19</v>
      </c>
      <c r="F747" s="7">
        <v>9</v>
      </c>
      <c r="G747" s="7">
        <v>2</v>
      </c>
      <c r="H747" s="7">
        <v>1</v>
      </c>
      <c r="I747" s="7">
        <v>1</v>
      </c>
      <c r="J747" s="68">
        <f t="shared" si="40"/>
        <v>82.051282051282058</v>
      </c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  <c r="AH747" s="126"/>
      <c r="AI747" s="126"/>
      <c r="AJ747" s="126"/>
    </row>
    <row r="748" spans="1:99" ht="15.75" thickBot="1" x14ac:dyDescent="0.3">
      <c r="A748" s="121"/>
      <c r="B748" s="4"/>
      <c r="C748" s="4"/>
      <c r="D748" s="7"/>
      <c r="E748" s="4" t="s">
        <v>6</v>
      </c>
      <c r="F748" s="79">
        <f>SUM(F733:F747)/15</f>
        <v>10.866666666666667</v>
      </c>
      <c r="G748" s="79">
        <f>SUM(G733:G747)/15</f>
        <v>1.6666666666666667</v>
      </c>
      <c r="H748" s="79">
        <f>SUM(H733:H747)/15</f>
        <v>0.2</v>
      </c>
      <c r="I748" s="79">
        <f>SUM(I733:I747)/15</f>
        <v>0.26666666666666666</v>
      </c>
      <c r="J748" s="80">
        <f>SUM(J733:J747)/15</f>
        <v>92.649572649572647</v>
      </c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  <c r="AH748" s="126"/>
      <c r="AI748" s="126"/>
      <c r="AJ748" s="126"/>
    </row>
    <row r="749" spans="1:99" s="126" customFormat="1" ht="24" x14ac:dyDescent="0.25">
      <c r="A749" s="253" t="s">
        <v>428</v>
      </c>
      <c r="B749" s="269">
        <v>15</v>
      </c>
      <c r="C749" s="259">
        <v>13</v>
      </c>
      <c r="D749" s="240">
        <v>39</v>
      </c>
      <c r="E749" s="261"/>
      <c r="F749" s="259">
        <v>3</v>
      </c>
      <c r="G749" s="259">
        <v>2</v>
      </c>
      <c r="H749" s="252">
        <v>1</v>
      </c>
      <c r="I749" s="252">
        <v>0</v>
      </c>
      <c r="J749" s="263" t="s">
        <v>62</v>
      </c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</row>
    <row r="750" spans="1:99" s="126" customFormat="1" ht="15.75" thickBot="1" x14ac:dyDescent="0.3">
      <c r="A750" s="141" t="s">
        <v>204</v>
      </c>
      <c r="B750" s="273"/>
      <c r="C750" s="260"/>
      <c r="D750" s="241"/>
      <c r="E750" s="262"/>
      <c r="F750" s="260"/>
      <c r="G750" s="260"/>
      <c r="H750" s="246"/>
      <c r="I750" s="246"/>
      <c r="J750" s="264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</row>
    <row r="751" spans="1:99" ht="15.75" thickBot="1" x14ac:dyDescent="0.3">
      <c r="A751" s="121"/>
      <c r="B751" s="4"/>
      <c r="C751" s="4"/>
      <c r="D751" s="7">
        <v>1</v>
      </c>
      <c r="E751" s="4" t="s">
        <v>9</v>
      </c>
      <c r="F751" s="7">
        <v>6</v>
      </c>
      <c r="G751" s="7">
        <v>5</v>
      </c>
      <c r="H751" s="7">
        <v>1</v>
      </c>
      <c r="I751" s="7">
        <v>1</v>
      </c>
      <c r="J751" s="68">
        <f t="shared" ref="J751:J765" si="41">SUM((F751*3+G751*2+H751*1+I751*0)*100/39)</f>
        <v>74.358974358974365</v>
      </c>
    </row>
    <row r="752" spans="1:99" ht="23.25" thickBot="1" x14ac:dyDescent="0.3">
      <c r="A752" s="121"/>
      <c r="B752" s="4"/>
      <c r="C752" s="4"/>
      <c r="D752" s="7">
        <v>2</v>
      </c>
      <c r="E752" s="4" t="s">
        <v>10</v>
      </c>
      <c r="F752" s="7">
        <v>7</v>
      </c>
      <c r="G752" s="7">
        <v>5</v>
      </c>
      <c r="H752" s="7">
        <v>1</v>
      </c>
      <c r="I752" s="7"/>
      <c r="J752" s="68">
        <f t="shared" si="41"/>
        <v>82.051282051282058</v>
      </c>
    </row>
    <row r="753" spans="1:99" ht="15.75" thickBot="1" x14ac:dyDescent="0.3">
      <c r="A753" s="121"/>
      <c r="B753" s="4"/>
      <c r="C753" s="4"/>
      <c r="D753" s="7">
        <v>3</v>
      </c>
      <c r="E753" s="4" t="s">
        <v>11</v>
      </c>
      <c r="F753" s="7">
        <v>8</v>
      </c>
      <c r="G753" s="7">
        <v>3</v>
      </c>
      <c r="H753" s="7">
        <v>1</v>
      </c>
      <c r="I753" s="7">
        <v>1</v>
      </c>
      <c r="J753" s="68">
        <f t="shared" si="41"/>
        <v>79.487179487179489</v>
      </c>
    </row>
    <row r="754" spans="1:99" ht="15.75" thickBot="1" x14ac:dyDescent="0.3">
      <c r="A754" s="121"/>
      <c r="B754" s="4"/>
      <c r="C754" s="4"/>
      <c r="D754" s="7">
        <v>4</v>
      </c>
      <c r="E754" s="4" t="s">
        <v>12</v>
      </c>
      <c r="F754" s="7">
        <v>7</v>
      </c>
      <c r="G754" s="7">
        <v>5</v>
      </c>
      <c r="H754" s="7">
        <v>1</v>
      </c>
      <c r="I754" s="7"/>
      <c r="J754" s="68">
        <f t="shared" si="41"/>
        <v>82.051282051282058</v>
      </c>
      <c r="AK754" s="126"/>
      <c r="AL754" s="126"/>
    </row>
    <row r="755" spans="1:99" ht="15.75" thickBot="1" x14ac:dyDescent="0.3">
      <c r="A755" s="121"/>
      <c r="B755" s="4"/>
      <c r="C755" s="4"/>
      <c r="D755" s="7">
        <v>5</v>
      </c>
      <c r="E755" s="4" t="s">
        <v>13</v>
      </c>
      <c r="F755" s="7">
        <v>7</v>
      </c>
      <c r="G755" s="7">
        <v>4</v>
      </c>
      <c r="H755" s="7">
        <v>1</v>
      </c>
      <c r="I755" s="7">
        <v>1</v>
      </c>
      <c r="J755" s="68">
        <f t="shared" si="41"/>
        <v>76.92307692307692</v>
      </c>
      <c r="AK755" s="126"/>
      <c r="AL755" s="126"/>
      <c r="AO755" s="126"/>
    </row>
    <row r="756" spans="1:99" ht="15.75" thickBot="1" x14ac:dyDescent="0.3">
      <c r="A756" s="121"/>
      <c r="B756" s="4"/>
      <c r="C756" s="4"/>
      <c r="D756" s="7">
        <v>6</v>
      </c>
      <c r="E756" s="4" t="s">
        <v>95</v>
      </c>
      <c r="F756" s="7">
        <v>8</v>
      </c>
      <c r="G756" s="7">
        <v>5</v>
      </c>
      <c r="H756" s="7"/>
      <c r="I756" s="7"/>
      <c r="J756" s="68">
        <f t="shared" si="41"/>
        <v>87.179487179487182</v>
      </c>
    </row>
    <row r="757" spans="1:99" ht="15.75" thickBot="1" x14ac:dyDescent="0.3">
      <c r="A757" s="121"/>
      <c r="B757" s="4"/>
      <c r="C757" s="4"/>
      <c r="D757" s="7">
        <v>7</v>
      </c>
      <c r="E757" s="4" t="s">
        <v>21</v>
      </c>
      <c r="F757" s="7">
        <v>10</v>
      </c>
      <c r="G757" s="7">
        <v>3</v>
      </c>
      <c r="H757" s="7"/>
      <c r="I757" s="7"/>
      <c r="J757" s="68">
        <f t="shared" si="41"/>
        <v>92.307692307692307</v>
      </c>
      <c r="AO757" s="126"/>
    </row>
    <row r="758" spans="1:99" ht="15.75" thickBot="1" x14ac:dyDescent="0.3">
      <c r="A758" s="121"/>
      <c r="B758" s="4"/>
      <c r="C758" s="4"/>
      <c r="D758" s="7">
        <v>8</v>
      </c>
      <c r="E758" s="122" t="s">
        <v>96</v>
      </c>
      <c r="F758" s="7">
        <v>8</v>
      </c>
      <c r="G758" s="7">
        <v>5</v>
      </c>
      <c r="H758" s="7"/>
      <c r="I758" s="7"/>
      <c r="J758" s="68">
        <f t="shared" si="41"/>
        <v>87.179487179487182</v>
      </c>
      <c r="AO758" s="126"/>
    </row>
    <row r="759" spans="1:99" ht="15.75" thickBot="1" x14ac:dyDescent="0.3">
      <c r="A759" s="121"/>
      <c r="B759" s="4"/>
      <c r="C759" s="4"/>
      <c r="D759" s="7">
        <v>9</v>
      </c>
      <c r="E759" s="4" t="s">
        <v>15</v>
      </c>
      <c r="F759" s="7">
        <v>6</v>
      </c>
      <c r="G759" s="7">
        <v>3</v>
      </c>
      <c r="H759" s="7">
        <v>4</v>
      </c>
      <c r="I759" s="7"/>
      <c r="J759" s="68">
        <f t="shared" si="41"/>
        <v>71.794871794871796</v>
      </c>
    </row>
    <row r="760" spans="1:99" ht="23.25" thickBot="1" x14ac:dyDescent="0.3">
      <c r="A760" s="121"/>
      <c r="B760" s="4"/>
      <c r="C760" s="4"/>
      <c r="D760" s="7">
        <v>10</v>
      </c>
      <c r="E760" s="4" t="s">
        <v>99</v>
      </c>
      <c r="F760" s="7">
        <v>3</v>
      </c>
      <c r="G760" s="7">
        <v>5</v>
      </c>
      <c r="H760" s="7">
        <v>4</v>
      </c>
      <c r="I760" s="7">
        <v>1</v>
      </c>
      <c r="J760" s="68">
        <f t="shared" si="41"/>
        <v>58.974358974358971</v>
      </c>
      <c r="CK760" s="126"/>
      <c r="CL760" s="126"/>
      <c r="CM760" s="126"/>
      <c r="CN760" s="126"/>
      <c r="CO760" s="126"/>
      <c r="CP760" s="126"/>
      <c r="CQ760" s="126"/>
      <c r="CR760" s="126"/>
      <c r="CS760" s="126"/>
      <c r="CT760" s="126"/>
      <c r="CU760" s="126"/>
    </row>
    <row r="761" spans="1:99" ht="15.75" thickBot="1" x14ac:dyDescent="0.3">
      <c r="A761" s="121"/>
      <c r="B761" s="4"/>
      <c r="C761" s="4"/>
      <c r="D761" s="7">
        <v>11</v>
      </c>
      <c r="E761" s="4" t="s">
        <v>97</v>
      </c>
      <c r="F761" s="7">
        <v>10</v>
      </c>
      <c r="G761" s="7">
        <v>3</v>
      </c>
      <c r="H761" s="7"/>
      <c r="I761" s="7"/>
      <c r="J761" s="68">
        <f t="shared" si="41"/>
        <v>92.307692307692307</v>
      </c>
      <c r="CK761" s="126"/>
      <c r="CL761" s="126"/>
      <c r="CM761" s="126"/>
      <c r="CN761" s="126"/>
      <c r="CO761" s="126"/>
      <c r="CP761" s="126"/>
      <c r="CQ761" s="126"/>
      <c r="CR761" s="126"/>
      <c r="CS761" s="126"/>
      <c r="CT761" s="126"/>
      <c r="CU761" s="126"/>
    </row>
    <row r="762" spans="1:99" ht="15.75" thickBot="1" x14ac:dyDescent="0.3">
      <c r="A762" s="121"/>
      <c r="B762" s="4"/>
      <c r="C762" s="4"/>
      <c r="D762" s="7">
        <v>12</v>
      </c>
      <c r="E762" s="4" t="s">
        <v>98</v>
      </c>
      <c r="F762" s="7">
        <v>10</v>
      </c>
      <c r="G762" s="7">
        <v>3</v>
      </c>
      <c r="H762" s="7"/>
      <c r="I762" s="7"/>
      <c r="J762" s="68">
        <f t="shared" si="41"/>
        <v>92.307692307692307</v>
      </c>
    </row>
    <row r="763" spans="1:99" ht="15.75" thickBot="1" x14ac:dyDescent="0.3">
      <c r="A763" s="121"/>
      <c r="B763" s="4"/>
      <c r="C763" s="4"/>
      <c r="D763" s="7">
        <v>13</v>
      </c>
      <c r="E763" s="21" t="s">
        <v>17</v>
      </c>
      <c r="F763" s="7">
        <v>9</v>
      </c>
      <c r="G763" s="7">
        <v>4</v>
      </c>
      <c r="H763" s="7"/>
      <c r="I763" s="7"/>
      <c r="J763" s="68">
        <f t="shared" si="41"/>
        <v>89.743589743589737</v>
      </c>
      <c r="BL763" s="126"/>
      <c r="BM763" s="126"/>
      <c r="BN763" s="126"/>
      <c r="BO763" s="126"/>
      <c r="BP763" s="126"/>
      <c r="BQ763" s="126"/>
      <c r="BR763" s="126"/>
      <c r="BS763" s="126"/>
      <c r="BT763" s="126"/>
      <c r="BU763" s="126"/>
      <c r="BV763" s="126"/>
      <c r="BW763" s="126"/>
      <c r="BX763" s="126"/>
      <c r="BY763" s="126"/>
      <c r="BZ763" s="126"/>
      <c r="CA763" s="126"/>
      <c r="CB763" s="126"/>
      <c r="CC763" s="126"/>
      <c r="CD763" s="126"/>
      <c r="CE763" s="126"/>
      <c r="CF763" s="126"/>
      <c r="CG763" s="126"/>
      <c r="CH763" s="126"/>
      <c r="CI763" s="126"/>
      <c r="CJ763" s="126"/>
    </row>
    <row r="764" spans="1:99" ht="15.75" thickBot="1" x14ac:dyDescent="0.3">
      <c r="A764" s="121"/>
      <c r="B764" s="4"/>
      <c r="C764" s="4"/>
      <c r="D764" s="38">
        <v>14</v>
      </c>
      <c r="E764" s="140" t="s">
        <v>18</v>
      </c>
      <c r="F764" s="7">
        <v>5</v>
      </c>
      <c r="G764" s="7">
        <v>6</v>
      </c>
      <c r="H764" s="7">
        <v>1</v>
      </c>
      <c r="I764" s="7">
        <v>1</v>
      </c>
      <c r="J764" s="68">
        <f t="shared" si="41"/>
        <v>71.794871794871796</v>
      </c>
      <c r="BL764" s="126"/>
      <c r="BM764" s="126"/>
      <c r="BN764" s="126"/>
      <c r="BO764" s="126"/>
      <c r="BP764" s="126"/>
      <c r="BQ764" s="126"/>
      <c r="BR764" s="126"/>
      <c r="BS764" s="126"/>
      <c r="BT764" s="126"/>
      <c r="BU764" s="126"/>
      <c r="BV764" s="126"/>
      <c r="BW764" s="126"/>
      <c r="BX764" s="126"/>
      <c r="BY764" s="126"/>
      <c r="BZ764" s="126"/>
      <c r="CA764" s="126"/>
      <c r="CB764" s="126"/>
      <c r="CC764" s="126"/>
      <c r="CD764" s="126"/>
      <c r="CE764" s="126"/>
      <c r="CF764" s="126"/>
      <c r="CG764" s="126"/>
      <c r="CH764" s="126"/>
      <c r="CI764" s="126"/>
      <c r="CJ764" s="126"/>
    </row>
    <row r="765" spans="1:99" ht="15.75" thickBot="1" x14ac:dyDescent="0.3">
      <c r="A765" s="121"/>
      <c r="B765" s="4"/>
      <c r="C765" s="4"/>
      <c r="D765" s="7">
        <v>15</v>
      </c>
      <c r="E765" s="4" t="s">
        <v>19</v>
      </c>
      <c r="F765" s="7">
        <v>6</v>
      </c>
      <c r="G765" s="7">
        <v>6</v>
      </c>
      <c r="H765" s="7">
        <v>1</v>
      </c>
      <c r="I765" s="7"/>
      <c r="J765" s="68">
        <f t="shared" si="41"/>
        <v>79.487179487179489</v>
      </c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  <c r="AH765" s="126"/>
      <c r="AI765" s="126"/>
      <c r="AJ765" s="126"/>
    </row>
    <row r="766" spans="1:99" ht="15.75" thickBot="1" x14ac:dyDescent="0.3">
      <c r="A766" s="121"/>
      <c r="B766" s="4"/>
      <c r="C766" s="4"/>
      <c r="D766" s="7"/>
      <c r="E766" s="4" t="s">
        <v>6</v>
      </c>
      <c r="F766" s="79">
        <f>SUM(F751:F765)/15</f>
        <v>7.333333333333333</v>
      </c>
      <c r="G766" s="79">
        <f>SUM(G751:G765)/15</f>
        <v>4.333333333333333</v>
      </c>
      <c r="H766" s="79">
        <f>SUM(H751:H765)/15</f>
        <v>1</v>
      </c>
      <c r="I766" s="79">
        <v>1</v>
      </c>
      <c r="J766" s="80">
        <f>SUM(J751:J765)/15</f>
        <v>81.196581196581207</v>
      </c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  <c r="AH766" s="126"/>
      <c r="AI766" s="126"/>
      <c r="AJ766" s="126"/>
    </row>
    <row r="767" spans="1:99" s="126" customFormat="1" ht="36" x14ac:dyDescent="0.25">
      <c r="A767" s="250" t="s">
        <v>429</v>
      </c>
      <c r="B767" s="259">
        <v>15</v>
      </c>
      <c r="C767" s="259">
        <v>13</v>
      </c>
      <c r="D767" s="240">
        <v>39</v>
      </c>
      <c r="E767" s="261"/>
      <c r="F767" s="259">
        <v>3</v>
      </c>
      <c r="G767" s="259">
        <v>2</v>
      </c>
      <c r="H767" s="252">
        <v>1</v>
      </c>
      <c r="I767" s="252">
        <v>0</v>
      </c>
      <c r="J767" s="263" t="s">
        <v>62</v>
      </c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 s="152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</row>
    <row r="768" spans="1:99" s="126" customFormat="1" ht="15.75" thickBot="1" x14ac:dyDescent="0.3">
      <c r="A768" s="242" t="s">
        <v>211</v>
      </c>
      <c r="B768" s="260"/>
      <c r="C768" s="260"/>
      <c r="D768" s="241"/>
      <c r="E768" s="262"/>
      <c r="F768" s="260"/>
      <c r="G768" s="260"/>
      <c r="H768" s="246"/>
      <c r="I768" s="246"/>
      <c r="J768" s="264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</row>
    <row r="769" spans="1:10" ht="15.75" thickBot="1" x14ac:dyDescent="0.3">
      <c r="A769" s="121"/>
      <c r="B769" s="4"/>
      <c r="C769" s="4"/>
      <c r="D769" s="7">
        <v>1</v>
      </c>
      <c r="E769" s="4" t="s">
        <v>9</v>
      </c>
      <c r="F769" s="7">
        <v>11</v>
      </c>
      <c r="G769" s="7"/>
      <c r="H769" s="7">
        <v>1</v>
      </c>
      <c r="I769" s="7">
        <v>1</v>
      </c>
      <c r="J769" s="68">
        <f t="shared" ref="J769:J783" si="42">SUM((F769*3+G769*2+H769*1+I769*0)*100/39)</f>
        <v>87.179487179487182</v>
      </c>
    </row>
    <row r="770" spans="1:10" ht="23.25" thickBot="1" x14ac:dyDescent="0.3">
      <c r="A770" s="121"/>
      <c r="B770" s="4"/>
      <c r="C770" s="4"/>
      <c r="D770" s="7">
        <v>2</v>
      </c>
      <c r="E770" s="4" t="s">
        <v>10</v>
      </c>
      <c r="F770" s="7">
        <v>11</v>
      </c>
      <c r="G770" s="7"/>
      <c r="H770" s="7">
        <v>1</v>
      </c>
      <c r="I770" s="7">
        <v>1</v>
      </c>
      <c r="J770" s="68">
        <f t="shared" si="42"/>
        <v>87.179487179487182</v>
      </c>
    </row>
    <row r="771" spans="1:10" ht="15.75" thickBot="1" x14ac:dyDescent="0.3">
      <c r="A771" s="121"/>
      <c r="B771" s="4"/>
      <c r="C771" s="4"/>
      <c r="D771" s="7">
        <v>3</v>
      </c>
      <c r="E771" s="4" t="s">
        <v>11</v>
      </c>
      <c r="F771" s="7">
        <v>11</v>
      </c>
      <c r="G771" s="7"/>
      <c r="H771" s="7">
        <v>1</v>
      </c>
      <c r="I771" s="7">
        <v>1</v>
      </c>
      <c r="J771" s="68">
        <f t="shared" si="42"/>
        <v>87.179487179487182</v>
      </c>
    </row>
    <row r="772" spans="1:10" ht="15.75" thickBot="1" x14ac:dyDescent="0.3">
      <c r="A772" s="121"/>
      <c r="B772" s="4"/>
      <c r="C772" s="4"/>
      <c r="D772" s="7">
        <v>4</v>
      </c>
      <c r="E772" s="4" t="s">
        <v>12</v>
      </c>
      <c r="F772" s="7">
        <v>11</v>
      </c>
      <c r="G772" s="7"/>
      <c r="H772" s="7">
        <v>1</v>
      </c>
      <c r="I772" s="7">
        <v>1</v>
      </c>
      <c r="J772" s="68">
        <f t="shared" si="42"/>
        <v>87.179487179487182</v>
      </c>
    </row>
    <row r="773" spans="1:10" ht="15.75" thickBot="1" x14ac:dyDescent="0.3">
      <c r="A773" s="121"/>
      <c r="B773" s="4"/>
      <c r="C773" s="4"/>
      <c r="D773" s="7">
        <v>5</v>
      </c>
      <c r="E773" s="4" t="s">
        <v>13</v>
      </c>
      <c r="F773" s="7">
        <v>10</v>
      </c>
      <c r="G773" s="7">
        <v>1</v>
      </c>
      <c r="H773" s="7">
        <v>1</v>
      </c>
      <c r="I773" s="7">
        <v>1</v>
      </c>
      <c r="J773" s="68">
        <f t="shared" si="42"/>
        <v>84.615384615384613</v>
      </c>
    </row>
    <row r="774" spans="1:10" ht="15.75" thickBot="1" x14ac:dyDescent="0.3">
      <c r="A774" s="121"/>
      <c r="B774" s="4"/>
      <c r="C774" s="4"/>
      <c r="D774" s="7">
        <v>6</v>
      </c>
      <c r="E774" s="4" t="s">
        <v>95</v>
      </c>
      <c r="F774" s="7">
        <v>10</v>
      </c>
      <c r="G774" s="7">
        <v>1</v>
      </c>
      <c r="H774" s="7">
        <v>1</v>
      </c>
      <c r="I774" s="7">
        <v>1</v>
      </c>
      <c r="J774" s="68">
        <f t="shared" si="42"/>
        <v>84.615384615384613</v>
      </c>
    </row>
    <row r="775" spans="1:10" ht="15.75" thickBot="1" x14ac:dyDescent="0.3">
      <c r="A775" s="121"/>
      <c r="B775" s="4"/>
      <c r="C775" s="4"/>
      <c r="D775" s="7">
        <v>7</v>
      </c>
      <c r="E775" s="4" t="s">
        <v>21</v>
      </c>
      <c r="F775" s="7">
        <v>11</v>
      </c>
      <c r="G775" s="7"/>
      <c r="H775" s="7">
        <v>1</v>
      </c>
      <c r="I775" s="7">
        <v>1</v>
      </c>
      <c r="J775" s="68">
        <f t="shared" si="42"/>
        <v>87.179487179487182</v>
      </c>
    </row>
    <row r="776" spans="1:10" ht="15.75" thickBot="1" x14ac:dyDescent="0.3">
      <c r="A776" s="121"/>
      <c r="B776" s="4"/>
      <c r="C776" s="4"/>
      <c r="D776" s="7">
        <v>8</v>
      </c>
      <c r="E776" s="122" t="s">
        <v>96</v>
      </c>
      <c r="F776" s="7">
        <v>11</v>
      </c>
      <c r="G776" s="7"/>
      <c r="H776" s="7">
        <v>1</v>
      </c>
      <c r="I776" s="7">
        <v>1</v>
      </c>
      <c r="J776" s="68">
        <f t="shared" si="42"/>
        <v>87.179487179487182</v>
      </c>
    </row>
    <row r="777" spans="1:10" ht="15.75" thickBot="1" x14ac:dyDescent="0.3">
      <c r="A777" s="121"/>
      <c r="B777" s="4"/>
      <c r="C777" s="4"/>
      <c r="D777" s="7">
        <v>9</v>
      </c>
      <c r="E777" s="4" t="s">
        <v>15</v>
      </c>
      <c r="F777" s="7">
        <v>11</v>
      </c>
      <c r="G777" s="7"/>
      <c r="H777" s="7"/>
      <c r="I777" s="7">
        <v>2</v>
      </c>
      <c r="J777" s="68">
        <f t="shared" si="42"/>
        <v>84.615384615384613</v>
      </c>
    </row>
    <row r="778" spans="1:10" ht="23.25" thickBot="1" x14ac:dyDescent="0.3">
      <c r="A778" s="121"/>
      <c r="B778" s="4"/>
      <c r="C778" s="4"/>
      <c r="D778" s="7">
        <v>10</v>
      </c>
      <c r="E778" s="4" t="s">
        <v>99</v>
      </c>
      <c r="F778" s="7">
        <v>10</v>
      </c>
      <c r="G778" s="7">
        <v>1</v>
      </c>
      <c r="H778" s="7"/>
      <c r="I778" s="7">
        <v>2</v>
      </c>
      <c r="J778" s="68">
        <f t="shared" si="42"/>
        <v>82.051282051282058</v>
      </c>
    </row>
    <row r="779" spans="1:10" ht="15.75" thickBot="1" x14ac:dyDescent="0.3">
      <c r="A779" s="121"/>
      <c r="B779" s="4"/>
      <c r="C779" s="4"/>
      <c r="D779" s="7">
        <v>11</v>
      </c>
      <c r="E779" s="4" t="s">
        <v>97</v>
      </c>
      <c r="F779" s="7">
        <v>11</v>
      </c>
      <c r="G779" s="7"/>
      <c r="H779" s="7"/>
      <c r="I779" s="7">
        <v>2</v>
      </c>
      <c r="J779" s="68">
        <f t="shared" si="42"/>
        <v>84.615384615384613</v>
      </c>
    </row>
    <row r="780" spans="1:10" ht="15.75" thickBot="1" x14ac:dyDescent="0.3">
      <c r="A780" s="121"/>
      <c r="B780" s="4"/>
      <c r="C780" s="4"/>
      <c r="D780" s="7">
        <v>12</v>
      </c>
      <c r="E780" s="4" t="s">
        <v>98</v>
      </c>
      <c r="F780" s="7">
        <v>11</v>
      </c>
      <c r="G780" s="7"/>
      <c r="H780" s="7"/>
      <c r="I780" s="7">
        <v>2</v>
      </c>
      <c r="J780" s="68">
        <f t="shared" si="42"/>
        <v>84.615384615384613</v>
      </c>
    </row>
    <row r="781" spans="1:10" ht="15.75" thickBot="1" x14ac:dyDescent="0.3">
      <c r="A781" s="121"/>
      <c r="B781" s="4"/>
      <c r="C781" s="4"/>
      <c r="D781" s="7">
        <v>13</v>
      </c>
      <c r="E781" s="4" t="s">
        <v>17</v>
      </c>
      <c r="F781" s="7">
        <v>11</v>
      </c>
      <c r="G781" s="7"/>
      <c r="H781" s="7"/>
      <c r="I781" s="7">
        <v>2</v>
      </c>
      <c r="J781" s="68">
        <f t="shared" si="42"/>
        <v>84.615384615384613</v>
      </c>
    </row>
    <row r="782" spans="1:10" ht="15.75" thickBot="1" x14ac:dyDescent="0.3">
      <c r="A782" s="121"/>
      <c r="B782" s="4"/>
      <c r="C782" s="4"/>
      <c r="D782" s="7">
        <v>14</v>
      </c>
      <c r="E782" s="123" t="s">
        <v>18</v>
      </c>
      <c r="F782" s="7">
        <v>10</v>
      </c>
      <c r="G782" s="7">
        <v>1</v>
      </c>
      <c r="H782" s="7"/>
      <c r="I782" s="7">
        <v>2</v>
      </c>
      <c r="J782" s="68">
        <f t="shared" si="42"/>
        <v>82.051282051282058</v>
      </c>
    </row>
    <row r="783" spans="1:10" ht="15.75" thickBot="1" x14ac:dyDescent="0.3">
      <c r="A783" s="121"/>
      <c r="B783" s="4"/>
      <c r="C783" s="4"/>
      <c r="D783" s="7">
        <v>15</v>
      </c>
      <c r="E783" s="4" t="s">
        <v>19</v>
      </c>
      <c r="F783" s="7">
        <v>11</v>
      </c>
      <c r="G783" s="7"/>
      <c r="H783" s="7">
        <v>1</v>
      </c>
      <c r="I783" s="7">
        <v>1</v>
      </c>
      <c r="J783" s="68">
        <f t="shared" si="42"/>
        <v>87.179487179487182</v>
      </c>
    </row>
    <row r="784" spans="1:10" ht="15.75" thickBot="1" x14ac:dyDescent="0.3">
      <c r="A784" s="121"/>
      <c r="B784" s="4"/>
      <c r="C784" s="4"/>
      <c r="D784" s="7"/>
      <c r="E784" s="4" t="s">
        <v>6</v>
      </c>
      <c r="F784" s="79">
        <f>SUM(F769:F783)/15</f>
        <v>10.733333333333333</v>
      </c>
      <c r="G784" s="79">
        <f>SUM(G769:G783)/15</f>
        <v>0.26666666666666666</v>
      </c>
      <c r="H784" s="79">
        <f>SUM(H769:H783)/15</f>
        <v>0.6</v>
      </c>
      <c r="I784" s="79">
        <f>SUM(I769:I783)/15</f>
        <v>1.4</v>
      </c>
      <c r="J784" s="80">
        <f>SUM(J769:J783)/15</f>
        <v>85.470085470085479</v>
      </c>
    </row>
    <row r="785" spans="1:99" s="151" customFormat="1" ht="24" x14ac:dyDescent="0.25">
      <c r="A785" s="250" t="s">
        <v>430</v>
      </c>
      <c r="B785" s="259">
        <v>15</v>
      </c>
      <c r="C785" s="259">
        <v>13</v>
      </c>
      <c r="D785" s="240">
        <v>39</v>
      </c>
      <c r="E785" s="261"/>
      <c r="F785" s="259">
        <v>3</v>
      </c>
      <c r="G785" s="259">
        <v>2</v>
      </c>
      <c r="H785" s="252">
        <v>1</v>
      </c>
      <c r="I785" s="252">
        <v>0</v>
      </c>
      <c r="J785" s="263" t="s">
        <v>62</v>
      </c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</row>
    <row r="786" spans="1:99" s="151" customFormat="1" ht="15.75" thickBot="1" x14ac:dyDescent="0.3">
      <c r="A786" s="242" t="s">
        <v>51</v>
      </c>
      <c r="B786" s="260"/>
      <c r="C786" s="260"/>
      <c r="D786" s="241"/>
      <c r="E786" s="262"/>
      <c r="F786" s="260"/>
      <c r="G786" s="260"/>
      <c r="H786" s="246"/>
      <c r="I786" s="246"/>
      <c r="J786" s="264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</row>
    <row r="787" spans="1:99" ht="15.75" thickBot="1" x14ac:dyDescent="0.3">
      <c r="A787" s="121"/>
      <c r="B787" s="4"/>
      <c r="C787" s="4"/>
      <c r="D787" s="7">
        <v>1</v>
      </c>
      <c r="E787" s="4" t="s">
        <v>9</v>
      </c>
      <c r="F787" s="7">
        <v>7</v>
      </c>
      <c r="G787" s="7">
        <v>3</v>
      </c>
      <c r="H787" s="7">
        <v>2</v>
      </c>
      <c r="I787" s="7">
        <v>1</v>
      </c>
      <c r="J787" s="68">
        <f t="shared" ref="J787:J801" si="43">SUM((F787*3+G787*2+H787*1+I787*0)*100/39)</f>
        <v>74.358974358974365</v>
      </c>
    </row>
    <row r="788" spans="1:99" ht="23.25" thickBot="1" x14ac:dyDescent="0.3">
      <c r="A788" s="121"/>
      <c r="B788" s="4"/>
      <c r="C788" s="4"/>
      <c r="D788" s="7">
        <v>2</v>
      </c>
      <c r="E788" s="4" t="s">
        <v>10</v>
      </c>
      <c r="F788" s="7">
        <v>8</v>
      </c>
      <c r="G788" s="7">
        <v>3</v>
      </c>
      <c r="H788" s="7">
        <v>2</v>
      </c>
      <c r="I788" s="7"/>
      <c r="J788" s="68">
        <f t="shared" si="43"/>
        <v>82.051282051282058</v>
      </c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</row>
    <row r="789" spans="1:99" ht="15.75" thickBot="1" x14ac:dyDescent="0.3">
      <c r="A789" s="121"/>
      <c r="B789" s="4"/>
      <c r="C789" s="4"/>
      <c r="D789" s="7">
        <v>3</v>
      </c>
      <c r="E789" s="4" t="s">
        <v>11</v>
      </c>
      <c r="F789" s="7">
        <v>7</v>
      </c>
      <c r="G789" s="7">
        <v>2</v>
      </c>
      <c r="H789" s="7">
        <v>2</v>
      </c>
      <c r="I789" s="7">
        <v>2</v>
      </c>
      <c r="J789" s="68">
        <f t="shared" si="43"/>
        <v>69.230769230769226</v>
      </c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  <c r="AH789" s="126"/>
      <c r="AI789" s="126"/>
      <c r="BL789" s="126"/>
      <c r="BM789" s="126"/>
      <c r="BN789" s="126"/>
      <c r="BO789" s="126"/>
      <c r="BP789" s="126"/>
      <c r="BQ789" s="126"/>
      <c r="BR789" s="126"/>
      <c r="BS789" s="126"/>
    </row>
    <row r="790" spans="1:99" ht="15.75" thickBot="1" x14ac:dyDescent="0.3">
      <c r="A790" s="121"/>
      <c r="B790" s="4"/>
      <c r="C790" s="4"/>
      <c r="D790" s="7">
        <v>4</v>
      </c>
      <c r="E790" s="4" t="s">
        <v>12</v>
      </c>
      <c r="F790" s="7">
        <v>9</v>
      </c>
      <c r="G790" s="7">
        <v>3</v>
      </c>
      <c r="H790" s="7">
        <v>1</v>
      </c>
      <c r="I790" s="7"/>
      <c r="J790" s="68">
        <f t="shared" si="43"/>
        <v>87.179487179487182</v>
      </c>
    </row>
    <row r="791" spans="1:99" ht="15.75" thickBot="1" x14ac:dyDescent="0.3">
      <c r="A791" s="121"/>
      <c r="B791" s="4"/>
      <c r="C791" s="4"/>
      <c r="D791" s="7">
        <v>5</v>
      </c>
      <c r="E791" s="4" t="s">
        <v>13</v>
      </c>
      <c r="F791" s="7">
        <v>8</v>
      </c>
      <c r="G791" s="7">
        <v>3</v>
      </c>
      <c r="H791" s="7">
        <v>2</v>
      </c>
      <c r="I791" s="7"/>
      <c r="J791" s="68">
        <f t="shared" si="43"/>
        <v>82.051282051282058</v>
      </c>
      <c r="BK791" s="126"/>
      <c r="BL791" s="126"/>
    </row>
    <row r="792" spans="1:99" ht="15.75" thickBot="1" x14ac:dyDescent="0.3">
      <c r="A792" s="121"/>
      <c r="B792" s="4"/>
      <c r="C792" s="4"/>
      <c r="D792" s="7">
        <v>6</v>
      </c>
      <c r="E792" s="4" t="s">
        <v>95</v>
      </c>
      <c r="F792" s="7">
        <v>7</v>
      </c>
      <c r="G792" s="7">
        <v>4</v>
      </c>
      <c r="H792" s="7"/>
      <c r="I792" s="7">
        <v>2</v>
      </c>
      <c r="J792" s="68">
        <f t="shared" si="43"/>
        <v>74.358974358974365</v>
      </c>
      <c r="BK792" s="126"/>
      <c r="BL792" s="126"/>
    </row>
    <row r="793" spans="1:99" ht="15.75" thickBot="1" x14ac:dyDescent="0.3">
      <c r="A793" s="121"/>
      <c r="B793" s="4"/>
      <c r="C793" s="4"/>
      <c r="D793" s="7">
        <v>7</v>
      </c>
      <c r="E793" s="4" t="s">
        <v>21</v>
      </c>
      <c r="F793" s="7">
        <v>9</v>
      </c>
      <c r="G793" s="7">
        <v>3</v>
      </c>
      <c r="H793" s="7">
        <v>1</v>
      </c>
      <c r="I793" s="7"/>
      <c r="J793" s="68">
        <f t="shared" si="43"/>
        <v>87.179487179487182</v>
      </c>
    </row>
    <row r="794" spans="1:99" ht="15.75" thickBot="1" x14ac:dyDescent="0.3">
      <c r="A794" s="121"/>
      <c r="B794" s="4"/>
      <c r="C794" s="4"/>
      <c r="D794" s="7">
        <v>8</v>
      </c>
      <c r="E794" s="122" t="s">
        <v>96</v>
      </c>
      <c r="F794" s="7">
        <v>10</v>
      </c>
      <c r="G794" s="7">
        <v>2</v>
      </c>
      <c r="H794" s="7">
        <v>1</v>
      </c>
      <c r="I794" s="7"/>
      <c r="J794" s="68">
        <f t="shared" si="43"/>
        <v>89.743589743589737</v>
      </c>
      <c r="BZ794" s="126"/>
      <c r="CA794" s="126"/>
    </row>
    <row r="795" spans="1:99" ht="15.75" thickBot="1" x14ac:dyDescent="0.3">
      <c r="A795" s="121"/>
      <c r="B795" s="4"/>
      <c r="C795" s="4"/>
      <c r="D795" s="7">
        <v>9</v>
      </c>
      <c r="E795" s="4" t="s">
        <v>15</v>
      </c>
      <c r="F795" s="7">
        <v>7</v>
      </c>
      <c r="G795" s="7">
        <v>3</v>
      </c>
      <c r="H795" s="7">
        <v>3</v>
      </c>
      <c r="I795" s="7"/>
      <c r="J795" s="68">
        <f t="shared" si="43"/>
        <v>76.92307692307692</v>
      </c>
      <c r="BZ795" s="126"/>
      <c r="CA795" s="126"/>
    </row>
    <row r="796" spans="1:99" ht="23.25" thickBot="1" x14ac:dyDescent="0.3">
      <c r="A796" s="121"/>
      <c r="B796" s="4"/>
      <c r="C796" s="4"/>
      <c r="D796" s="7">
        <v>10</v>
      </c>
      <c r="E796" s="4" t="s">
        <v>99</v>
      </c>
      <c r="F796" s="7">
        <v>7</v>
      </c>
      <c r="G796" s="7">
        <v>3</v>
      </c>
      <c r="H796" s="7">
        <v>1</v>
      </c>
      <c r="I796" s="7">
        <v>2</v>
      </c>
      <c r="J796" s="68">
        <f t="shared" si="43"/>
        <v>71.794871794871796</v>
      </c>
    </row>
    <row r="797" spans="1:99" ht="15.75" thickBot="1" x14ac:dyDescent="0.3">
      <c r="A797" s="121"/>
      <c r="B797" s="4"/>
      <c r="C797" s="4"/>
      <c r="D797" s="7">
        <v>11</v>
      </c>
      <c r="E797" s="4" t="s">
        <v>97</v>
      </c>
      <c r="F797" s="7">
        <v>9</v>
      </c>
      <c r="G797" s="7">
        <v>3</v>
      </c>
      <c r="H797" s="7"/>
      <c r="I797" s="7">
        <v>1</v>
      </c>
      <c r="J797" s="68">
        <f t="shared" si="43"/>
        <v>84.615384615384613</v>
      </c>
      <c r="CF797" s="126"/>
      <c r="CG797" s="126"/>
      <c r="CH797" s="126"/>
      <c r="CI797" s="126"/>
      <c r="CJ797" s="126"/>
    </row>
    <row r="798" spans="1:99" ht="15.75" thickBot="1" x14ac:dyDescent="0.3">
      <c r="A798" s="121"/>
      <c r="B798" s="4"/>
      <c r="C798" s="4"/>
      <c r="D798" s="7">
        <v>12</v>
      </c>
      <c r="E798" s="4" t="s">
        <v>98</v>
      </c>
      <c r="F798" s="7">
        <v>8</v>
      </c>
      <c r="G798" s="7">
        <v>3</v>
      </c>
      <c r="H798" s="7">
        <v>2</v>
      </c>
      <c r="I798" s="7"/>
      <c r="J798" s="68">
        <f t="shared" si="43"/>
        <v>82.051282051282058</v>
      </c>
      <c r="BY798" s="126"/>
      <c r="BZ798" s="126"/>
      <c r="CA798" s="126"/>
      <c r="CB798" s="126"/>
      <c r="CC798" s="126"/>
      <c r="CD798" s="126"/>
      <c r="CE798" s="126"/>
      <c r="CF798" s="126"/>
      <c r="CG798" s="126"/>
      <c r="CH798" s="126"/>
      <c r="CI798" s="126"/>
      <c r="CJ798" s="126"/>
    </row>
    <row r="799" spans="1:99" ht="15.75" thickBot="1" x14ac:dyDescent="0.3">
      <c r="A799" s="121"/>
      <c r="B799" s="4"/>
      <c r="C799" s="4"/>
      <c r="D799" s="7">
        <v>13</v>
      </c>
      <c r="E799" s="4" t="s">
        <v>17</v>
      </c>
      <c r="F799" s="7">
        <v>9</v>
      </c>
      <c r="G799" s="7">
        <v>3</v>
      </c>
      <c r="H799" s="7">
        <v>1</v>
      </c>
      <c r="I799" s="7"/>
      <c r="J799" s="68">
        <f t="shared" si="43"/>
        <v>87.179487179487182</v>
      </c>
      <c r="BL799" s="126"/>
      <c r="BY799" s="126"/>
      <c r="BZ799" s="126"/>
      <c r="CA799" s="126"/>
      <c r="CB799" s="126"/>
      <c r="CC799" s="126"/>
      <c r="CD799" s="126"/>
      <c r="CE799" s="126"/>
    </row>
    <row r="800" spans="1:99" ht="15.75" thickBot="1" x14ac:dyDescent="0.3">
      <c r="A800" s="121"/>
      <c r="B800" s="4"/>
      <c r="C800" s="4"/>
      <c r="D800" s="7">
        <v>14</v>
      </c>
      <c r="E800" s="123" t="s">
        <v>18</v>
      </c>
      <c r="F800" s="7">
        <v>8</v>
      </c>
      <c r="G800" s="7">
        <v>4</v>
      </c>
      <c r="H800" s="7"/>
      <c r="I800" s="7">
        <v>1</v>
      </c>
      <c r="J800" s="68">
        <f t="shared" si="43"/>
        <v>82.051282051282058</v>
      </c>
      <c r="BL800" s="126"/>
    </row>
    <row r="801" spans="1:99" ht="15.75" thickBot="1" x14ac:dyDescent="0.3">
      <c r="A801" s="121"/>
      <c r="B801" s="4"/>
      <c r="C801" s="4"/>
      <c r="D801" s="7">
        <v>15</v>
      </c>
      <c r="E801" s="4" t="s">
        <v>19</v>
      </c>
      <c r="F801" s="7">
        <v>9</v>
      </c>
      <c r="G801" s="7">
        <v>3</v>
      </c>
      <c r="H801" s="7"/>
      <c r="I801" s="7">
        <v>1</v>
      </c>
      <c r="J801" s="68">
        <f t="shared" si="43"/>
        <v>84.615384615384613</v>
      </c>
      <c r="K801" s="126"/>
      <c r="L801" s="126"/>
      <c r="M801" s="126"/>
    </row>
    <row r="802" spans="1:99" ht="15.75" thickBot="1" x14ac:dyDescent="0.3">
      <c r="A802" s="125"/>
      <c r="B802" s="4"/>
      <c r="C802" s="4"/>
      <c r="D802" s="7"/>
      <c r="E802" s="4" t="s">
        <v>6</v>
      </c>
      <c r="F802" s="79">
        <f>SUM(F787:F801)/15</f>
        <v>8.1333333333333329</v>
      </c>
      <c r="G802" s="79">
        <f>SUM(G787:G801)/15</f>
        <v>3</v>
      </c>
      <c r="H802" s="79">
        <f>SUM(H787:H801)/15</f>
        <v>1.2</v>
      </c>
      <c r="I802" s="79">
        <f>SUM(I787:I801)/15</f>
        <v>0.66666666666666663</v>
      </c>
      <c r="J802" s="80">
        <f>SUM(J787:J801)/15</f>
        <v>81.025641025641022</v>
      </c>
      <c r="K802" s="126"/>
      <c r="L802" s="126"/>
      <c r="M802" s="126"/>
    </row>
    <row r="803" spans="1:99" s="126" customFormat="1" ht="24.75" thickBot="1" x14ac:dyDescent="0.3">
      <c r="A803" s="31" t="s">
        <v>431</v>
      </c>
      <c r="B803" s="269">
        <v>15</v>
      </c>
      <c r="C803" s="259">
        <v>13</v>
      </c>
      <c r="D803" s="240">
        <v>39</v>
      </c>
      <c r="E803" s="261"/>
      <c r="F803" s="259">
        <v>3</v>
      </c>
      <c r="G803" s="259">
        <v>2</v>
      </c>
      <c r="H803" s="252">
        <v>1</v>
      </c>
      <c r="I803" s="252">
        <v>0</v>
      </c>
      <c r="J803" s="263" t="s">
        <v>62</v>
      </c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</row>
    <row r="804" spans="1:99" s="126" customFormat="1" ht="15.75" thickBot="1" x14ac:dyDescent="0.3">
      <c r="A804" s="242" t="s">
        <v>212</v>
      </c>
      <c r="B804" s="260"/>
      <c r="C804" s="260"/>
      <c r="D804" s="241"/>
      <c r="E804" s="262"/>
      <c r="F804" s="260"/>
      <c r="G804" s="260"/>
      <c r="H804" s="246"/>
      <c r="I804" s="246"/>
      <c r="J804" s="26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</row>
    <row r="805" spans="1:99" ht="15.75" thickBot="1" x14ac:dyDescent="0.3">
      <c r="A805" s="121"/>
      <c r="B805" s="4"/>
      <c r="C805" s="4"/>
      <c r="D805" s="7">
        <v>1</v>
      </c>
      <c r="E805" s="4" t="s">
        <v>9</v>
      </c>
      <c r="F805" s="7">
        <v>12</v>
      </c>
      <c r="G805" s="7">
        <v>1</v>
      </c>
      <c r="H805" s="7"/>
      <c r="I805" s="7"/>
      <c r="J805" s="68">
        <f t="shared" ref="J805:J819" si="44">SUM((F805*3+G805*2+H805*1+I805*0)*100/39)</f>
        <v>97.435897435897431</v>
      </c>
    </row>
    <row r="806" spans="1:99" ht="23.25" thickBot="1" x14ac:dyDescent="0.3">
      <c r="A806" s="121"/>
      <c r="B806" s="4"/>
      <c r="C806" s="4"/>
      <c r="D806" s="7">
        <v>2</v>
      </c>
      <c r="E806" s="4" t="s">
        <v>10</v>
      </c>
      <c r="F806" s="7">
        <v>12</v>
      </c>
      <c r="G806" s="7">
        <v>1</v>
      </c>
      <c r="H806" s="7"/>
      <c r="I806" s="7"/>
      <c r="J806" s="68">
        <f t="shared" si="44"/>
        <v>97.435897435897431</v>
      </c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  <c r="AH806" s="126"/>
      <c r="AI806" s="126"/>
      <c r="AJ806" s="126"/>
    </row>
    <row r="807" spans="1:99" ht="15.75" thickBot="1" x14ac:dyDescent="0.3">
      <c r="A807" s="121"/>
      <c r="B807" s="4"/>
      <c r="C807" s="4"/>
      <c r="D807" s="7">
        <v>3</v>
      </c>
      <c r="E807" s="4" t="s">
        <v>11</v>
      </c>
      <c r="F807" s="7">
        <v>11</v>
      </c>
      <c r="G807" s="7">
        <v>1</v>
      </c>
      <c r="H807" s="7"/>
      <c r="I807" s="7">
        <v>1</v>
      </c>
      <c r="J807" s="68">
        <f t="shared" si="44"/>
        <v>89.743589743589737</v>
      </c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  <c r="AH807" s="126"/>
      <c r="AI807" s="126"/>
      <c r="AJ807" s="126"/>
    </row>
    <row r="808" spans="1:99" ht="15.75" thickBot="1" x14ac:dyDescent="0.3">
      <c r="A808" s="121"/>
      <c r="B808" s="4"/>
      <c r="C808" s="4"/>
      <c r="D808" s="7">
        <v>4</v>
      </c>
      <c r="E808" s="4" t="s">
        <v>12</v>
      </c>
      <c r="F808" s="7">
        <v>10</v>
      </c>
      <c r="G808" s="7">
        <v>2</v>
      </c>
      <c r="H808" s="7"/>
      <c r="I808" s="7">
        <v>1</v>
      </c>
      <c r="J808" s="68">
        <f t="shared" si="44"/>
        <v>87.179487179487182</v>
      </c>
      <c r="BM808" s="126"/>
      <c r="BN808" s="126"/>
      <c r="BO808" s="126"/>
      <c r="BP808" s="126"/>
      <c r="BQ808" s="126"/>
      <c r="BR808" s="126"/>
      <c r="BS808" s="126"/>
      <c r="BT808" s="126"/>
      <c r="BU808" s="126"/>
      <c r="BV808" s="126"/>
      <c r="BW808" s="126"/>
      <c r="BX808" s="126"/>
    </row>
    <row r="809" spans="1:99" ht="15.75" thickBot="1" x14ac:dyDescent="0.3">
      <c r="A809" s="121"/>
      <c r="B809" s="4"/>
      <c r="C809" s="4"/>
      <c r="D809" s="7">
        <v>5</v>
      </c>
      <c r="E809" s="4" t="s">
        <v>13</v>
      </c>
      <c r="F809" s="7">
        <v>11</v>
      </c>
      <c r="G809" s="7">
        <v>1</v>
      </c>
      <c r="H809" s="7"/>
      <c r="I809" s="7">
        <v>1</v>
      </c>
      <c r="J809" s="68">
        <f t="shared" si="44"/>
        <v>89.743589743589737</v>
      </c>
      <c r="BM809" s="126"/>
      <c r="BN809" s="126"/>
      <c r="BO809" s="126"/>
      <c r="BP809" s="126"/>
      <c r="BQ809" s="126"/>
      <c r="BR809" s="126"/>
      <c r="BS809" s="126"/>
      <c r="BT809" s="126"/>
      <c r="BU809" s="126"/>
      <c r="BV809" s="126"/>
      <c r="BW809" s="126"/>
      <c r="BX809" s="126"/>
    </row>
    <row r="810" spans="1:99" ht="15.75" thickBot="1" x14ac:dyDescent="0.3">
      <c r="A810" s="121"/>
      <c r="B810" s="4"/>
      <c r="C810" s="4"/>
      <c r="D810" s="7">
        <v>6</v>
      </c>
      <c r="E810" s="4" t="s">
        <v>95</v>
      </c>
      <c r="F810" s="7">
        <v>9</v>
      </c>
      <c r="G810" s="7">
        <v>3</v>
      </c>
      <c r="H810" s="7">
        <v>1</v>
      </c>
      <c r="I810" s="7"/>
      <c r="J810" s="68">
        <f t="shared" si="44"/>
        <v>87.179487179487182</v>
      </c>
    </row>
    <row r="811" spans="1:99" ht="15.75" thickBot="1" x14ac:dyDescent="0.3">
      <c r="A811" s="121"/>
      <c r="B811" s="4"/>
      <c r="C811" s="4"/>
      <c r="D811" s="7">
        <v>7</v>
      </c>
      <c r="E811" s="4" t="s">
        <v>21</v>
      </c>
      <c r="F811" s="7">
        <v>12</v>
      </c>
      <c r="G811" s="7">
        <v>1</v>
      </c>
      <c r="H811" s="7"/>
      <c r="I811" s="7"/>
      <c r="J811" s="68">
        <f t="shared" si="44"/>
        <v>97.435897435897431</v>
      </c>
    </row>
    <row r="812" spans="1:99" ht="15.75" thickBot="1" x14ac:dyDescent="0.3">
      <c r="A812" s="121"/>
      <c r="B812" s="4"/>
      <c r="C812" s="4"/>
      <c r="D812" s="7">
        <v>8</v>
      </c>
      <c r="E812" s="122" t="s">
        <v>96</v>
      </c>
      <c r="F812" s="7">
        <v>11</v>
      </c>
      <c r="G812" s="7">
        <v>1</v>
      </c>
      <c r="H812" s="7">
        <v>1</v>
      </c>
      <c r="I812" s="7"/>
      <c r="J812" s="68">
        <f t="shared" si="44"/>
        <v>92.307692307692307</v>
      </c>
    </row>
    <row r="813" spans="1:99" ht="15.75" thickBot="1" x14ac:dyDescent="0.3">
      <c r="A813" s="121"/>
      <c r="B813" s="4"/>
      <c r="C813" s="4"/>
      <c r="D813" s="7">
        <v>9</v>
      </c>
      <c r="E813" s="4" t="s">
        <v>15</v>
      </c>
      <c r="F813" s="7">
        <v>8</v>
      </c>
      <c r="G813" s="7">
        <v>2</v>
      </c>
      <c r="H813" s="7">
        <v>2</v>
      </c>
      <c r="I813" s="7">
        <v>1</v>
      </c>
      <c r="J813" s="68">
        <f t="shared" si="44"/>
        <v>76.92307692307692</v>
      </c>
    </row>
    <row r="814" spans="1:99" ht="23.25" thickBot="1" x14ac:dyDescent="0.3">
      <c r="A814" s="121"/>
      <c r="B814" s="4"/>
      <c r="C814" s="4"/>
      <c r="D814" s="7">
        <v>10</v>
      </c>
      <c r="E814" s="4" t="s">
        <v>99</v>
      </c>
      <c r="F814" s="7">
        <v>11</v>
      </c>
      <c r="G814" s="7">
        <v>2</v>
      </c>
      <c r="H814" s="7"/>
      <c r="I814" s="7"/>
      <c r="J814" s="68">
        <f t="shared" si="44"/>
        <v>94.871794871794876</v>
      </c>
    </row>
    <row r="815" spans="1:99" ht="15.75" thickBot="1" x14ac:dyDescent="0.3">
      <c r="A815" s="121"/>
      <c r="B815" s="4"/>
      <c r="C815" s="4"/>
      <c r="D815" s="7">
        <v>11</v>
      </c>
      <c r="E815" s="4" t="s">
        <v>97</v>
      </c>
      <c r="F815" s="7">
        <v>13</v>
      </c>
      <c r="G815" s="7"/>
      <c r="H815" s="7"/>
      <c r="I815" s="7"/>
      <c r="J815" s="68">
        <f t="shared" si="44"/>
        <v>100</v>
      </c>
    </row>
    <row r="816" spans="1:99" ht="15.75" thickBot="1" x14ac:dyDescent="0.3">
      <c r="A816" s="121"/>
      <c r="B816" s="4"/>
      <c r="C816" s="4"/>
      <c r="D816" s="7">
        <v>12</v>
      </c>
      <c r="E816" s="4" t="s">
        <v>98</v>
      </c>
      <c r="F816" s="7">
        <v>10</v>
      </c>
      <c r="G816" s="7">
        <v>3</v>
      </c>
      <c r="H816" s="7"/>
      <c r="I816" s="7"/>
      <c r="J816" s="68">
        <f t="shared" si="44"/>
        <v>92.307692307692307</v>
      </c>
      <c r="BY816" s="126"/>
      <c r="BZ816" s="126"/>
      <c r="CA816" s="126"/>
      <c r="CB816" s="126"/>
      <c r="CC816" s="126"/>
      <c r="CD816" s="126"/>
      <c r="CE816" s="126"/>
    </row>
    <row r="817" spans="1:85" ht="15.75" thickBot="1" x14ac:dyDescent="0.3">
      <c r="A817" s="121"/>
      <c r="B817" s="4"/>
      <c r="C817" s="4"/>
      <c r="D817" s="7">
        <v>13</v>
      </c>
      <c r="E817" s="4" t="s">
        <v>17</v>
      </c>
      <c r="F817" s="7">
        <v>8</v>
      </c>
      <c r="G817" s="7">
        <v>5</v>
      </c>
      <c r="H817" s="7"/>
      <c r="I817" s="7"/>
      <c r="J817" s="68">
        <f t="shared" si="44"/>
        <v>87.179487179487182</v>
      </c>
      <c r="BL817" s="126"/>
      <c r="BY817" s="126"/>
      <c r="BZ817" s="126"/>
      <c r="CA817" s="126"/>
      <c r="CB817" s="126"/>
      <c r="CC817" s="126"/>
      <c r="CD817" s="126"/>
      <c r="CE817" s="126"/>
    </row>
    <row r="818" spans="1:85" ht="15.75" thickBot="1" x14ac:dyDescent="0.3">
      <c r="A818" s="121"/>
      <c r="B818" s="4"/>
      <c r="C818" s="4"/>
      <c r="D818" s="7">
        <v>14</v>
      </c>
      <c r="E818" s="123" t="s">
        <v>18</v>
      </c>
      <c r="F818" s="7">
        <v>6</v>
      </c>
      <c r="G818" s="7">
        <v>7</v>
      </c>
      <c r="H818" s="7"/>
      <c r="I818" s="7"/>
      <c r="J818" s="68">
        <f t="shared" si="44"/>
        <v>82.051282051282058</v>
      </c>
    </row>
    <row r="819" spans="1:85" ht="15.75" thickBot="1" x14ac:dyDescent="0.3">
      <c r="A819" s="121"/>
      <c r="B819" s="4"/>
      <c r="C819" s="4"/>
      <c r="D819" s="7">
        <v>15</v>
      </c>
      <c r="E819" s="4" t="s">
        <v>19</v>
      </c>
      <c r="F819" s="7">
        <v>7</v>
      </c>
      <c r="G819" s="7">
        <v>5</v>
      </c>
      <c r="H819" s="7">
        <v>1</v>
      </c>
      <c r="I819" s="7"/>
      <c r="J819" s="68">
        <f t="shared" si="44"/>
        <v>82.051282051282058</v>
      </c>
      <c r="K819" s="126"/>
      <c r="L819" s="126"/>
      <c r="M819" s="126"/>
    </row>
    <row r="820" spans="1:85" ht="15.75" thickBot="1" x14ac:dyDescent="0.3">
      <c r="A820" s="121"/>
      <c r="B820" s="4"/>
      <c r="C820" s="4"/>
      <c r="D820" s="7"/>
      <c r="E820" s="4" t="s">
        <v>6</v>
      </c>
      <c r="F820" s="79">
        <f>SUM(F805:F819)/15</f>
        <v>10.066666666666666</v>
      </c>
      <c r="G820" s="79">
        <f>SUM(G805:G819)/15</f>
        <v>2.3333333333333335</v>
      </c>
      <c r="H820" s="79">
        <v>1</v>
      </c>
      <c r="I820" s="79">
        <f>SUM(I805:I819)/15</f>
        <v>0.26666666666666666</v>
      </c>
      <c r="J820" s="80">
        <f>SUM(J805:J819)/15</f>
        <v>90.256410256410248</v>
      </c>
      <c r="K820" s="126"/>
      <c r="L820" s="126"/>
      <c r="M820" s="126"/>
    </row>
    <row r="821" spans="1:85" s="126" customFormat="1" ht="25.5" customHeight="1" x14ac:dyDescent="0.25">
      <c r="A821" s="250" t="s">
        <v>438</v>
      </c>
      <c r="B821" s="259">
        <v>15</v>
      </c>
      <c r="C821" s="259">
        <v>13</v>
      </c>
      <c r="D821" s="240">
        <v>39</v>
      </c>
      <c r="E821" s="261"/>
      <c r="F821" s="259">
        <v>3</v>
      </c>
      <c r="G821" s="259">
        <v>2</v>
      </c>
      <c r="H821" s="252">
        <v>1</v>
      </c>
      <c r="I821" s="252">
        <v>0</v>
      </c>
      <c r="J821" s="263" t="s">
        <v>62</v>
      </c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</row>
    <row r="822" spans="1:85" s="126" customFormat="1" ht="15.75" thickBot="1" x14ac:dyDescent="0.3">
      <c r="A822" s="242" t="s">
        <v>73</v>
      </c>
      <c r="B822" s="260"/>
      <c r="C822" s="260"/>
      <c r="D822" s="241"/>
      <c r="E822" s="262"/>
      <c r="F822" s="260"/>
      <c r="G822" s="260"/>
      <c r="H822" s="246"/>
      <c r="I822" s="246"/>
      <c r="J822" s="264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</row>
    <row r="823" spans="1:85" ht="15.75" thickBot="1" x14ac:dyDescent="0.3">
      <c r="A823" s="121"/>
      <c r="B823" s="4"/>
      <c r="C823" s="4"/>
      <c r="D823" s="7">
        <v>1</v>
      </c>
      <c r="E823" s="4" t="s">
        <v>9</v>
      </c>
      <c r="F823" s="7">
        <v>11</v>
      </c>
      <c r="G823" s="7">
        <v>2</v>
      </c>
      <c r="H823" s="7"/>
      <c r="I823" s="7"/>
      <c r="J823" s="68">
        <f t="shared" ref="J823:J837" si="45">SUM((F823*3+G823*2+H823*1+I823*0)*100/39)</f>
        <v>94.871794871794876</v>
      </c>
    </row>
    <row r="824" spans="1:85" ht="23.25" thickBot="1" x14ac:dyDescent="0.3">
      <c r="A824" s="121"/>
      <c r="B824" s="4"/>
      <c r="C824" s="4"/>
      <c r="D824" s="7">
        <v>2</v>
      </c>
      <c r="E824" s="4" t="s">
        <v>10</v>
      </c>
      <c r="F824" s="7">
        <v>11</v>
      </c>
      <c r="G824" s="7">
        <v>2</v>
      </c>
      <c r="H824" s="7"/>
      <c r="I824" s="7"/>
      <c r="J824" s="68">
        <f t="shared" si="45"/>
        <v>94.871794871794876</v>
      </c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  <c r="AH824" s="126"/>
      <c r="AI824" s="126"/>
      <c r="AJ824" s="126"/>
    </row>
    <row r="825" spans="1:85" ht="15.75" thickBot="1" x14ac:dyDescent="0.3">
      <c r="A825" s="121"/>
      <c r="B825" s="4"/>
      <c r="C825" s="4"/>
      <c r="D825" s="7">
        <v>3</v>
      </c>
      <c r="E825" s="4" t="s">
        <v>11</v>
      </c>
      <c r="F825" s="7">
        <v>10</v>
      </c>
      <c r="G825" s="7">
        <v>2</v>
      </c>
      <c r="H825" s="7">
        <v>1</v>
      </c>
      <c r="I825" s="7"/>
      <c r="J825" s="68">
        <f t="shared" si="45"/>
        <v>89.743589743589737</v>
      </c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  <c r="AH825" s="126"/>
      <c r="AI825" s="126"/>
      <c r="AJ825" s="126"/>
    </row>
    <row r="826" spans="1:85" ht="15.75" thickBot="1" x14ac:dyDescent="0.3">
      <c r="A826" s="121"/>
      <c r="B826" s="4"/>
      <c r="C826" s="4"/>
      <c r="D826" s="7">
        <v>4</v>
      </c>
      <c r="E826" s="4" t="s">
        <v>12</v>
      </c>
      <c r="F826" s="7">
        <v>11</v>
      </c>
      <c r="G826" s="7">
        <v>2</v>
      </c>
      <c r="H826" s="7"/>
      <c r="I826" s="7"/>
      <c r="J826" s="68">
        <f t="shared" si="45"/>
        <v>94.871794871794876</v>
      </c>
    </row>
    <row r="827" spans="1:85" ht="15.75" thickBot="1" x14ac:dyDescent="0.3">
      <c r="A827" s="121"/>
      <c r="B827" s="4"/>
      <c r="C827" s="4"/>
      <c r="D827" s="7">
        <v>5</v>
      </c>
      <c r="E827" s="4" t="s">
        <v>13</v>
      </c>
      <c r="F827" s="7">
        <v>10</v>
      </c>
      <c r="G827" s="7">
        <v>3</v>
      </c>
      <c r="H827" s="7"/>
      <c r="I827" s="7"/>
      <c r="J827" s="68">
        <f t="shared" si="45"/>
        <v>92.307692307692307</v>
      </c>
    </row>
    <row r="828" spans="1:85" ht="15.75" thickBot="1" x14ac:dyDescent="0.3">
      <c r="A828" s="121"/>
      <c r="B828" s="4"/>
      <c r="C828" s="4"/>
      <c r="D828" s="7">
        <v>6</v>
      </c>
      <c r="E828" s="4" t="s">
        <v>95</v>
      </c>
      <c r="F828" s="7">
        <v>9</v>
      </c>
      <c r="G828" s="7">
        <v>2</v>
      </c>
      <c r="H828" s="7">
        <v>2</v>
      </c>
      <c r="I828" s="7"/>
      <c r="J828" s="68">
        <f t="shared" si="45"/>
        <v>84.615384615384613</v>
      </c>
    </row>
    <row r="829" spans="1:85" ht="15.75" thickBot="1" x14ac:dyDescent="0.3">
      <c r="A829" s="121"/>
      <c r="B829" s="4"/>
      <c r="C829" s="4"/>
      <c r="D829" s="7">
        <v>7</v>
      </c>
      <c r="E829" s="4" t="s">
        <v>21</v>
      </c>
      <c r="F829" s="7">
        <v>11</v>
      </c>
      <c r="G829" s="7">
        <v>2</v>
      </c>
      <c r="H829" s="7"/>
      <c r="I829" s="7"/>
      <c r="J829" s="68">
        <f t="shared" si="45"/>
        <v>94.871794871794876</v>
      </c>
    </row>
    <row r="830" spans="1:85" ht="15.75" thickBot="1" x14ac:dyDescent="0.3">
      <c r="A830" s="121"/>
      <c r="B830" s="4"/>
      <c r="C830" s="4"/>
      <c r="D830" s="7">
        <v>8</v>
      </c>
      <c r="E830" s="122" t="s">
        <v>96</v>
      </c>
      <c r="F830" s="7">
        <v>11</v>
      </c>
      <c r="G830" s="7">
        <v>2</v>
      </c>
      <c r="H830" s="7"/>
      <c r="I830" s="7"/>
      <c r="J830" s="68">
        <f t="shared" si="45"/>
        <v>94.871794871794876</v>
      </c>
    </row>
    <row r="831" spans="1:85" ht="15.75" thickBot="1" x14ac:dyDescent="0.3">
      <c r="A831" s="121"/>
      <c r="B831" s="4"/>
      <c r="C831" s="4"/>
      <c r="D831" s="7">
        <v>9</v>
      </c>
      <c r="E831" s="4" t="s">
        <v>15</v>
      </c>
      <c r="F831" s="7">
        <v>10</v>
      </c>
      <c r="G831" s="7">
        <v>3</v>
      </c>
      <c r="H831" s="7">
        <v>1</v>
      </c>
      <c r="I831" s="7"/>
      <c r="J831" s="68">
        <f t="shared" si="45"/>
        <v>94.871794871794876</v>
      </c>
    </row>
    <row r="832" spans="1:85" ht="23.25" thickBot="1" x14ac:dyDescent="0.3">
      <c r="A832" s="121"/>
      <c r="B832" s="4"/>
      <c r="C832" s="4"/>
      <c r="D832" s="7">
        <v>10</v>
      </c>
      <c r="E832" s="4" t="s">
        <v>99</v>
      </c>
      <c r="F832" s="7">
        <v>10</v>
      </c>
      <c r="G832" s="7">
        <v>3</v>
      </c>
      <c r="H832" s="7"/>
      <c r="I832" s="7"/>
      <c r="J832" s="68">
        <f t="shared" si="45"/>
        <v>92.307692307692307</v>
      </c>
    </row>
    <row r="833" spans="1:85" ht="15.75" thickBot="1" x14ac:dyDescent="0.3">
      <c r="A833" s="121"/>
      <c r="B833" s="4"/>
      <c r="C833" s="4"/>
      <c r="D833" s="7">
        <v>11</v>
      </c>
      <c r="E833" s="4" t="s">
        <v>97</v>
      </c>
      <c r="F833" s="7">
        <v>10</v>
      </c>
      <c r="G833" s="7">
        <v>3</v>
      </c>
      <c r="H833" s="7"/>
      <c r="I833" s="7"/>
      <c r="J833" s="68">
        <f t="shared" si="45"/>
        <v>92.307692307692307</v>
      </c>
    </row>
    <row r="834" spans="1:85" ht="15.75" thickBot="1" x14ac:dyDescent="0.3">
      <c r="A834" s="121"/>
      <c r="B834" s="4"/>
      <c r="C834" s="4"/>
      <c r="D834" s="7">
        <v>12</v>
      </c>
      <c r="E834" s="4" t="s">
        <v>98</v>
      </c>
      <c r="F834" s="7">
        <v>10</v>
      </c>
      <c r="G834" s="7">
        <v>3</v>
      </c>
      <c r="H834" s="7"/>
      <c r="I834" s="7"/>
      <c r="J834" s="68">
        <f t="shared" si="45"/>
        <v>92.307692307692307</v>
      </c>
    </row>
    <row r="835" spans="1:85" ht="15.75" thickBot="1" x14ac:dyDescent="0.3">
      <c r="A835" s="121"/>
      <c r="B835" s="4"/>
      <c r="C835" s="4"/>
      <c r="D835" s="7">
        <v>13</v>
      </c>
      <c r="E835" s="4" t="s">
        <v>17</v>
      </c>
      <c r="F835" s="233">
        <v>11</v>
      </c>
      <c r="G835" s="7">
        <v>2</v>
      </c>
      <c r="H835" s="7"/>
      <c r="I835" s="7"/>
      <c r="J835" s="68">
        <f t="shared" si="45"/>
        <v>94.871794871794876</v>
      </c>
    </row>
    <row r="836" spans="1:85" ht="15.75" thickBot="1" x14ac:dyDescent="0.3">
      <c r="A836" s="121"/>
      <c r="B836" s="4"/>
      <c r="C836" s="4"/>
      <c r="D836" s="7">
        <v>14</v>
      </c>
      <c r="E836" s="124" t="s">
        <v>18</v>
      </c>
      <c r="F836" s="24">
        <v>10</v>
      </c>
      <c r="G836" s="7">
        <v>3</v>
      </c>
      <c r="H836" s="7"/>
      <c r="I836" s="7"/>
      <c r="J836" s="68">
        <f t="shared" si="45"/>
        <v>92.307692307692307</v>
      </c>
    </row>
    <row r="837" spans="1:85" ht="15.75" thickBot="1" x14ac:dyDescent="0.3">
      <c r="A837" s="121"/>
      <c r="B837" s="4"/>
      <c r="C837" s="4"/>
      <c r="D837" s="7">
        <v>15</v>
      </c>
      <c r="E837" s="4" t="s">
        <v>19</v>
      </c>
      <c r="F837" s="7">
        <v>10</v>
      </c>
      <c r="G837" s="7">
        <v>3</v>
      </c>
      <c r="H837" s="7"/>
      <c r="I837" s="7"/>
      <c r="J837" s="68">
        <f t="shared" si="45"/>
        <v>92.307692307692307</v>
      </c>
      <c r="K837" s="126"/>
      <c r="L837" s="126"/>
      <c r="M837" s="126"/>
    </row>
    <row r="838" spans="1:85" ht="15.75" thickBot="1" x14ac:dyDescent="0.3">
      <c r="A838" s="121"/>
      <c r="B838" s="4"/>
      <c r="C838" s="4"/>
      <c r="D838" s="7"/>
      <c r="E838" s="4" t="s">
        <v>6</v>
      </c>
      <c r="F838" s="79">
        <f t="shared" ref="F838" si="46">SUM(F823:F837)/15</f>
        <v>10.333333333333334</v>
      </c>
      <c r="G838" s="79">
        <v>3</v>
      </c>
      <c r="H838" s="79">
        <f t="shared" ref="H838" si="47">SUM(H823:H837)/15</f>
        <v>0.26666666666666666</v>
      </c>
      <c r="I838" s="79">
        <f t="shared" ref="I838" si="48">SUM(I823:I837)/15</f>
        <v>0</v>
      </c>
      <c r="J838" s="80">
        <f>SUM(J823:J837)/15</f>
        <v>92.820512820512846</v>
      </c>
      <c r="K838" s="126"/>
      <c r="L838" s="126"/>
      <c r="M838" s="126"/>
    </row>
    <row r="839" spans="1:85" s="126" customFormat="1" ht="15.75" thickBot="1" x14ac:dyDescent="0.3">
      <c r="A839"/>
      <c r="B839"/>
      <c r="C839"/>
      <c r="D839" s="243"/>
      <c r="E839"/>
      <c r="F839"/>
      <c r="G839"/>
      <c r="H839"/>
      <c r="I839"/>
      <c r="J839" s="208">
        <f>SUM(J25+J43+J61+J79+J97+J115+J133+J151+J169+J187+J205+J223+J242+J260+J278+J296+J314+J332+J350+J368+J386+J404+J422+J440+J458+J476+J495+J513+J531+J549+J567+J585+J603+J621+J639+J657+J676+J694+J712+J730+J748+J766+J784+J802+J820+J838)/46</f>
        <v>87.696757751105551</v>
      </c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</row>
    <row r="840" spans="1:85" s="126" customFormat="1" x14ac:dyDescent="0.25">
      <c r="A840"/>
      <c r="B840"/>
      <c r="C840"/>
      <c r="D840" s="243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</row>
  </sheetData>
  <mergeCells count="284">
    <mergeCell ref="B459:B460"/>
    <mergeCell ref="C459:C460"/>
    <mergeCell ref="E459:E460"/>
    <mergeCell ref="F459:F460"/>
    <mergeCell ref="G459:G460"/>
    <mergeCell ref="B441:B442"/>
    <mergeCell ref="C441:C442"/>
    <mergeCell ref="E441:E442"/>
    <mergeCell ref="J261:J262"/>
    <mergeCell ref="J279:J280"/>
    <mergeCell ref="J315:J316"/>
    <mergeCell ref="J333:J334"/>
    <mergeCell ref="J459:J460"/>
    <mergeCell ref="J351:J352"/>
    <mergeCell ref="J369:J370"/>
    <mergeCell ref="J387:J388"/>
    <mergeCell ref="J405:J406"/>
    <mergeCell ref="F441:F442"/>
    <mergeCell ref="G441:G442"/>
    <mergeCell ref="B423:B424"/>
    <mergeCell ref="C423:C424"/>
    <mergeCell ref="E423:E424"/>
    <mergeCell ref="F423:F424"/>
    <mergeCell ref="G423:G424"/>
    <mergeCell ref="B405:B406"/>
    <mergeCell ref="C405:C406"/>
    <mergeCell ref="E405:E406"/>
    <mergeCell ref="F405:F406"/>
    <mergeCell ref="G405:G406"/>
    <mergeCell ref="B387:B388"/>
    <mergeCell ref="C387:C388"/>
    <mergeCell ref="E387:E388"/>
    <mergeCell ref="F387:F388"/>
    <mergeCell ref="G387:G388"/>
    <mergeCell ref="B279:B280"/>
    <mergeCell ref="C279:C280"/>
    <mergeCell ref="E279:E280"/>
    <mergeCell ref="F279:F280"/>
    <mergeCell ref="G279:G280"/>
    <mergeCell ref="B369:B370"/>
    <mergeCell ref="C369:C370"/>
    <mergeCell ref="E369:E370"/>
    <mergeCell ref="F369:F370"/>
    <mergeCell ref="G369:G370"/>
    <mergeCell ref="B333:B334"/>
    <mergeCell ref="C333:C334"/>
    <mergeCell ref="E333:E334"/>
    <mergeCell ref="F333:F334"/>
    <mergeCell ref="G333:G334"/>
    <mergeCell ref="B315:B316"/>
    <mergeCell ref="C315:C316"/>
    <mergeCell ref="E315:E316"/>
    <mergeCell ref="F315:F316"/>
    <mergeCell ref="G315:G316"/>
    <mergeCell ref="B351:B352"/>
    <mergeCell ref="C351:C352"/>
    <mergeCell ref="E351:E352"/>
    <mergeCell ref="F351:F352"/>
    <mergeCell ref="B261:B262"/>
    <mergeCell ref="C261:C262"/>
    <mergeCell ref="E261:E262"/>
    <mergeCell ref="F261:F262"/>
    <mergeCell ref="G261:G262"/>
    <mergeCell ref="J206:J207"/>
    <mergeCell ref="A224:J224"/>
    <mergeCell ref="B225:B226"/>
    <mergeCell ref="C225:C226"/>
    <mergeCell ref="E225:E226"/>
    <mergeCell ref="B188:B189"/>
    <mergeCell ref="C188:C189"/>
    <mergeCell ref="E188:E189"/>
    <mergeCell ref="F188:F189"/>
    <mergeCell ref="G188:G189"/>
    <mergeCell ref="F225:F226"/>
    <mergeCell ref="G225:G226"/>
    <mergeCell ref="B206:B207"/>
    <mergeCell ref="C206:C207"/>
    <mergeCell ref="E206:E207"/>
    <mergeCell ref="F206:F207"/>
    <mergeCell ref="G206:G207"/>
    <mergeCell ref="B80:B81"/>
    <mergeCell ref="A6:J6"/>
    <mergeCell ref="F170:F171"/>
    <mergeCell ref="G170:G171"/>
    <mergeCell ref="J26:J27"/>
    <mergeCell ref="J44:J45"/>
    <mergeCell ref="J62:J63"/>
    <mergeCell ref="J98:J99"/>
    <mergeCell ref="J116:J117"/>
    <mergeCell ref="B98:B99"/>
    <mergeCell ref="C98:C99"/>
    <mergeCell ref="E98:E99"/>
    <mergeCell ref="F98:F99"/>
    <mergeCell ref="G98:G99"/>
    <mergeCell ref="B116:B117"/>
    <mergeCell ref="A477:J477"/>
    <mergeCell ref="B1:E1"/>
    <mergeCell ref="B2:E2"/>
    <mergeCell ref="B4:J4"/>
    <mergeCell ref="F7:I7"/>
    <mergeCell ref="B8:B9"/>
    <mergeCell ref="C8:C9"/>
    <mergeCell ref="C80:C81"/>
    <mergeCell ref="E80:E81"/>
    <mergeCell ref="F80:F81"/>
    <mergeCell ref="G80:G81"/>
    <mergeCell ref="B26:B27"/>
    <mergeCell ref="C26:C27"/>
    <mergeCell ref="E26:E27"/>
    <mergeCell ref="F26:F27"/>
    <mergeCell ref="G26:G27"/>
    <mergeCell ref="B44:B45"/>
    <mergeCell ref="B62:B63"/>
    <mergeCell ref="C44:C45"/>
    <mergeCell ref="E44:E45"/>
    <mergeCell ref="F44:F45"/>
    <mergeCell ref="G44:G45"/>
    <mergeCell ref="C116:C117"/>
    <mergeCell ref="E116:E117"/>
    <mergeCell ref="F116:F117"/>
    <mergeCell ref="G116:G117"/>
    <mergeCell ref="C134:C135"/>
    <mergeCell ref="E134:E135"/>
    <mergeCell ref="F134:F135"/>
    <mergeCell ref="G134:G135"/>
    <mergeCell ref="C62:C63"/>
    <mergeCell ref="E62:E63"/>
    <mergeCell ref="F62:F63"/>
    <mergeCell ref="G62:G63"/>
    <mergeCell ref="B152:B153"/>
    <mergeCell ref="C152:C153"/>
    <mergeCell ref="E152:E153"/>
    <mergeCell ref="F152:F153"/>
    <mergeCell ref="G152:G153"/>
    <mergeCell ref="B134:B135"/>
    <mergeCell ref="B170:B171"/>
    <mergeCell ref="C170:C171"/>
    <mergeCell ref="E170:E171"/>
    <mergeCell ref="J478:J479"/>
    <mergeCell ref="E8:E9"/>
    <mergeCell ref="F8:F9"/>
    <mergeCell ref="G8:G9"/>
    <mergeCell ref="J7:J9"/>
    <mergeCell ref="J134:J135"/>
    <mergeCell ref="J152:J153"/>
    <mergeCell ref="J170:J171"/>
    <mergeCell ref="J188:J189"/>
    <mergeCell ref="E297:E298"/>
    <mergeCell ref="J225:J226"/>
    <mergeCell ref="G351:G352"/>
    <mergeCell ref="F297:F298"/>
    <mergeCell ref="G297:G298"/>
    <mergeCell ref="J297:J298"/>
    <mergeCell ref="J423:J424"/>
    <mergeCell ref="J441:J442"/>
    <mergeCell ref="E532:E533"/>
    <mergeCell ref="F532:F533"/>
    <mergeCell ref="G532:G533"/>
    <mergeCell ref="B514:B515"/>
    <mergeCell ref="C514:C515"/>
    <mergeCell ref="E514:E515"/>
    <mergeCell ref="F514:F515"/>
    <mergeCell ref="G514:G515"/>
    <mergeCell ref="B478:B479"/>
    <mergeCell ref="C478:C479"/>
    <mergeCell ref="E478:E479"/>
    <mergeCell ref="F478:F479"/>
    <mergeCell ref="G478:G479"/>
    <mergeCell ref="B496:B497"/>
    <mergeCell ref="C496:C497"/>
    <mergeCell ref="E496:E497"/>
    <mergeCell ref="F496:F497"/>
    <mergeCell ref="G496:G497"/>
    <mergeCell ref="J604:J605"/>
    <mergeCell ref="J622:J623"/>
    <mergeCell ref="J640:J641"/>
    <mergeCell ref="B640:B641"/>
    <mergeCell ref="C640:C641"/>
    <mergeCell ref="E640:E641"/>
    <mergeCell ref="F640:F641"/>
    <mergeCell ref="G640:G641"/>
    <mergeCell ref="B568:B569"/>
    <mergeCell ref="C568:C569"/>
    <mergeCell ref="E568:E569"/>
    <mergeCell ref="F568:F569"/>
    <mergeCell ref="G568:G569"/>
    <mergeCell ref="B604:B605"/>
    <mergeCell ref="C604:C605"/>
    <mergeCell ref="E604:E605"/>
    <mergeCell ref="F604:F605"/>
    <mergeCell ref="G604:G605"/>
    <mergeCell ref="B622:B623"/>
    <mergeCell ref="C622:C623"/>
    <mergeCell ref="E622:E623"/>
    <mergeCell ref="F622:F623"/>
    <mergeCell ref="G622:G623"/>
    <mergeCell ref="A658:J658"/>
    <mergeCell ref="B695:B696"/>
    <mergeCell ref="C695:C696"/>
    <mergeCell ref="E695:E696"/>
    <mergeCell ref="F695:F696"/>
    <mergeCell ref="J659:J660"/>
    <mergeCell ref="B677:B678"/>
    <mergeCell ref="C677:C678"/>
    <mergeCell ref="B803:B804"/>
    <mergeCell ref="C803:C804"/>
    <mergeCell ref="E803:E804"/>
    <mergeCell ref="F803:F804"/>
    <mergeCell ref="G803:G804"/>
    <mergeCell ref="J767:J768"/>
    <mergeCell ref="J785:J786"/>
    <mergeCell ref="J803:J804"/>
    <mergeCell ref="J695:J696"/>
    <mergeCell ref="C785:C786"/>
    <mergeCell ref="E785:E786"/>
    <mergeCell ref="F785:F786"/>
    <mergeCell ref="G785:G786"/>
    <mergeCell ref="B767:B768"/>
    <mergeCell ref="C767:C768"/>
    <mergeCell ref="E767:E768"/>
    <mergeCell ref="F767:F768"/>
    <mergeCell ref="G767:G768"/>
    <mergeCell ref="B749:B750"/>
    <mergeCell ref="C749:C750"/>
    <mergeCell ref="E749:E750"/>
    <mergeCell ref="F749:F750"/>
    <mergeCell ref="G749:G750"/>
    <mergeCell ref="E677:E678"/>
    <mergeCell ref="F677:F678"/>
    <mergeCell ref="G677:G678"/>
    <mergeCell ref="G695:G696"/>
    <mergeCell ref="B713:B714"/>
    <mergeCell ref="C713:C714"/>
    <mergeCell ref="E713:E714"/>
    <mergeCell ref="F713:F714"/>
    <mergeCell ref="J677:J678"/>
    <mergeCell ref="J496:J497"/>
    <mergeCell ref="J514:J515"/>
    <mergeCell ref="J586:J587"/>
    <mergeCell ref="J80:J81"/>
    <mergeCell ref="B243:B244"/>
    <mergeCell ref="C243:C244"/>
    <mergeCell ref="E243:E244"/>
    <mergeCell ref="F243:F244"/>
    <mergeCell ref="G243:G244"/>
    <mergeCell ref="J243:J244"/>
    <mergeCell ref="B297:B298"/>
    <mergeCell ref="C297:C298"/>
    <mergeCell ref="B586:B587"/>
    <mergeCell ref="C586:C587"/>
    <mergeCell ref="E586:E587"/>
    <mergeCell ref="F586:F587"/>
    <mergeCell ref="G586:G587"/>
    <mergeCell ref="B550:B551"/>
    <mergeCell ref="C550:C551"/>
    <mergeCell ref="E550:E551"/>
    <mergeCell ref="F550:F551"/>
    <mergeCell ref="G550:G551"/>
    <mergeCell ref="B532:B533"/>
    <mergeCell ref="C532:C533"/>
    <mergeCell ref="B821:B822"/>
    <mergeCell ref="C821:C822"/>
    <mergeCell ref="E821:E822"/>
    <mergeCell ref="F821:F822"/>
    <mergeCell ref="G821:G822"/>
    <mergeCell ref="J821:J822"/>
    <mergeCell ref="J532:J533"/>
    <mergeCell ref="J550:J551"/>
    <mergeCell ref="J568:J569"/>
    <mergeCell ref="B659:B660"/>
    <mergeCell ref="C659:C660"/>
    <mergeCell ref="E659:E660"/>
    <mergeCell ref="F659:F660"/>
    <mergeCell ref="G659:G660"/>
    <mergeCell ref="J713:J714"/>
    <mergeCell ref="J731:J732"/>
    <mergeCell ref="J749:J750"/>
    <mergeCell ref="B731:B732"/>
    <mergeCell ref="C731:C732"/>
    <mergeCell ref="E731:E732"/>
    <mergeCell ref="F731:F732"/>
    <mergeCell ref="G731:G732"/>
    <mergeCell ref="G713:G714"/>
    <mergeCell ref="B785:B786"/>
  </mergeCells>
  <pageMargins left="0.7" right="0.7" top="0.75" bottom="0.75" header="0.3" footer="0.3"/>
  <pageSetup paperSize="9" scale="71" orientation="portrait" verticalDpi="0" r:id="rId1"/>
  <colBreaks count="1" manualBreakCount="1">
    <brk id="10" max="8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5"/>
  <sheetViews>
    <sheetView zoomScaleNormal="100" workbookViewId="0">
      <selection activeCell="P19" sqref="P19"/>
    </sheetView>
  </sheetViews>
  <sheetFormatPr defaultRowHeight="15" x14ac:dyDescent="0.25"/>
  <cols>
    <col min="1" max="1" width="15.85546875" customWidth="1"/>
    <col min="2" max="2" width="8.85546875" customWidth="1"/>
    <col min="4" max="4" width="4.7109375" customWidth="1"/>
    <col min="5" max="5" width="59.28515625" customWidth="1"/>
    <col min="6" max="6" width="4.7109375" customWidth="1"/>
    <col min="7" max="8" width="4.85546875" customWidth="1"/>
    <col min="9" max="9" width="4.7109375" customWidth="1"/>
    <col min="10" max="10" width="5.28515625" customWidth="1"/>
  </cols>
  <sheetData>
    <row r="1" spans="1:10" ht="15.75" x14ac:dyDescent="0.25">
      <c r="B1" s="279" t="s">
        <v>0</v>
      </c>
      <c r="C1" s="279"/>
      <c r="D1" s="279"/>
      <c r="E1" s="279"/>
      <c r="F1" s="172"/>
      <c r="G1" s="172"/>
      <c r="H1" s="172"/>
      <c r="I1" s="172"/>
    </row>
    <row r="2" spans="1:10" ht="15.75" x14ac:dyDescent="0.25">
      <c r="B2" s="279" t="s">
        <v>437</v>
      </c>
      <c r="C2" s="279"/>
      <c r="D2" s="279"/>
      <c r="E2" s="279"/>
      <c r="F2" s="173"/>
      <c r="G2" s="148"/>
      <c r="H2" s="148"/>
      <c r="I2" s="148"/>
    </row>
    <row r="3" spans="1:10" x14ac:dyDescent="0.25">
      <c r="C3" s="132"/>
      <c r="D3" s="132"/>
      <c r="F3" s="174"/>
      <c r="G3" s="128"/>
      <c r="H3" s="128"/>
      <c r="I3" s="128"/>
    </row>
    <row r="4" spans="1:10" x14ac:dyDescent="0.25">
      <c r="B4" s="282" t="s">
        <v>391</v>
      </c>
      <c r="C4" s="282"/>
      <c r="D4" s="282"/>
      <c r="E4" s="282"/>
      <c r="F4" s="282"/>
      <c r="G4" s="282"/>
      <c r="H4" s="282"/>
      <c r="I4" s="282"/>
    </row>
    <row r="5" spans="1:10" s="171" customFormat="1" ht="15.75" thickBot="1" x14ac:dyDescent="0.3">
      <c r="C5" s="188"/>
      <c r="D5" s="188"/>
      <c r="F5" s="174"/>
      <c r="G5" s="139"/>
      <c r="H5" s="139"/>
      <c r="I5" s="139"/>
    </row>
    <row r="6" spans="1:10" s="171" customFormat="1" ht="12.6" customHeight="1" thickBot="1" x14ac:dyDescent="0.3">
      <c r="A6" s="270" t="s">
        <v>59</v>
      </c>
      <c r="B6" s="271"/>
      <c r="C6" s="271"/>
      <c r="D6" s="271"/>
      <c r="E6" s="271"/>
      <c r="F6" s="271"/>
      <c r="G6" s="271"/>
      <c r="H6" s="271"/>
      <c r="I6" s="271"/>
      <c r="J6" s="200"/>
    </row>
    <row r="7" spans="1:10" s="196" customFormat="1" ht="96.75" thickBot="1" x14ac:dyDescent="0.25">
      <c r="A7" s="60" t="s">
        <v>1</v>
      </c>
      <c r="B7" s="133" t="s">
        <v>2</v>
      </c>
      <c r="C7" s="133" t="s">
        <v>3</v>
      </c>
      <c r="D7" s="133" t="s">
        <v>92</v>
      </c>
      <c r="E7" s="133" t="s">
        <v>4</v>
      </c>
      <c r="F7" s="284" t="s">
        <v>5</v>
      </c>
      <c r="G7" s="285"/>
      <c r="H7" s="285"/>
      <c r="I7" s="285"/>
      <c r="J7" s="276" t="s">
        <v>62</v>
      </c>
    </row>
    <row r="8" spans="1:10" s="196" customFormat="1" ht="15" customHeight="1" x14ac:dyDescent="0.2">
      <c r="A8" s="134" t="s">
        <v>135</v>
      </c>
      <c r="B8" s="314">
        <v>9</v>
      </c>
      <c r="C8" s="314">
        <v>8</v>
      </c>
      <c r="D8" s="314">
        <v>24</v>
      </c>
      <c r="E8" s="261"/>
      <c r="F8" s="259">
        <v>3</v>
      </c>
      <c r="G8" s="259">
        <v>2</v>
      </c>
      <c r="H8" s="135">
        <v>1</v>
      </c>
      <c r="I8" s="135">
        <v>0</v>
      </c>
      <c r="J8" s="322"/>
    </row>
    <row r="9" spans="1:10" s="196" customFormat="1" ht="15" customHeight="1" thickBot="1" x14ac:dyDescent="0.25">
      <c r="A9" s="234" t="s">
        <v>139</v>
      </c>
      <c r="B9" s="315"/>
      <c r="C9" s="315"/>
      <c r="D9" s="315"/>
      <c r="E9" s="262"/>
      <c r="F9" s="267"/>
      <c r="G9" s="267"/>
      <c r="H9" s="135"/>
      <c r="I9" s="135"/>
      <c r="J9" s="323"/>
    </row>
    <row r="10" spans="1:10" s="139" customFormat="1" ht="10.9" customHeight="1" thickBot="1" x14ac:dyDescent="0.25">
      <c r="A10" s="121"/>
      <c r="B10" s="4"/>
      <c r="C10" s="4"/>
      <c r="D10" s="7">
        <v>1</v>
      </c>
      <c r="E10" s="169" t="s">
        <v>9</v>
      </c>
      <c r="F10" s="175">
        <v>6</v>
      </c>
      <c r="G10" s="175">
        <v>2</v>
      </c>
      <c r="H10" s="175"/>
      <c r="I10" s="175"/>
      <c r="J10" s="68">
        <f>SUM((F10*3+G10*2+H10*1+I10*0)*100/24)</f>
        <v>91.666666666666671</v>
      </c>
    </row>
    <row r="11" spans="1:10" s="139" customFormat="1" ht="23.25" thickBot="1" x14ac:dyDescent="0.25">
      <c r="A11" s="121"/>
      <c r="B11" s="4"/>
      <c r="C11" s="4"/>
      <c r="D11" s="7">
        <v>2</v>
      </c>
      <c r="E11" s="169" t="s">
        <v>123</v>
      </c>
      <c r="F11" s="175">
        <v>7</v>
      </c>
      <c r="G11" s="175">
        <v>1</v>
      </c>
      <c r="H11" s="175"/>
      <c r="I11" s="175"/>
      <c r="J11" s="68">
        <f t="shared" ref="J11:J24" si="0">SUM((F11*3+G11*2+H11*1+I11*0)*100/24)</f>
        <v>95.833333333333329</v>
      </c>
    </row>
    <row r="12" spans="1:10" s="139" customFormat="1" ht="12" thickBot="1" x14ac:dyDescent="0.25">
      <c r="A12" s="121"/>
      <c r="B12" s="4"/>
      <c r="C12" s="4"/>
      <c r="D12" s="7">
        <v>3</v>
      </c>
      <c r="E12" s="169" t="s">
        <v>11</v>
      </c>
      <c r="F12" s="175">
        <v>7</v>
      </c>
      <c r="G12" s="175">
        <v>1</v>
      </c>
      <c r="H12" s="175"/>
      <c r="I12" s="175"/>
      <c r="J12" s="68">
        <f t="shared" si="0"/>
        <v>95.833333333333329</v>
      </c>
    </row>
    <row r="13" spans="1:10" s="139" customFormat="1" ht="12" thickBot="1" x14ac:dyDescent="0.25">
      <c r="A13" s="121"/>
      <c r="B13" s="4"/>
      <c r="C13" s="4"/>
      <c r="D13" s="7">
        <v>4</v>
      </c>
      <c r="E13" s="169" t="s">
        <v>12</v>
      </c>
      <c r="F13" s="175">
        <v>6</v>
      </c>
      <c r="G13" s="175">
        <v>1</v>
      </c>
      <c r="H13" s="175">
        <v>1</v>
      </c>
      <c r="I13" s="175"/>
      <c r="J13" s="68">
        <f t="shared" si="0"/>
        <v>87.5</v>
      </c>
    </row>
    <row r="14" spans="1:10" s="139" customFormat="1" ht="12" thickBot="1" x14ac:dyDescent="0.25">
      <c r="A14" s="121"/>
      <c r="B14" s="4"/>
      <c r="C14" s="4"/>
      <c r="D14" s="7">
        <v>5</v>
      </c>
      <c r="E14" s="169" t="s">
        <v>13</v>
      </c>
      <c r="F14" s="175">
        <v>7</v>
      </c>
      <c r="G14" s="175">
        <v>1</v>
      </c>
      <c r="H14" s="175"/>
      <c r="I14" s="175"/>
      <c r="J14" s="68">
        <f t="shared" si="0"/>
        <v>95.833333333333329</v>
      </c>
    </row>
    <row r="15" spans="1:10" s="139" customFormat="1" ht="12" thickBot="1" x14ac:dyDescent="0.25">
      <c r="A15" s="121"/>
      <c r="B15" s="4"/>
      <c r="C15" s="4"/>
      <c r="D15" s="7">
        <v>6</v>
      </c>
      <c r="E15" s="169" t="s">
        <v>14</v>
      </c>
      <c r="F15" s="175">
        <v>7</v>
      </c>
      <c r="G15" s="175">
        <v>1</v>
      </c>
      <c r="H15" s="175"/>
      <c r="I15" s="175"/>
      <c r="J15" s="68">
        <f t="shared" si="0"/>
        <v>95.833333333333329</v>
      </c>
    </row>
    <row r="16" spans="1:10" s="139" customFormat="1" ht="12" thickBot="1" x14ac:dyDescent="0.25">
      <c r="A16" s="121"/>
      <c r="B16" s="4"/>
      <c r="C16" s="4"/>
      <c r="D16" s="7">
        <v>7</v>
      </c>
      <c r="E16" s="169" t="s">
        <v>124</v>
      </c>
      <c r="F16" s="175">
        <v>6</v>
      </c>
      <c r="G16" s="175">
        <v>2</v>
      </c>
      <c r="H16" s="175"/>
      <c r="I16" s="175"/>
      <c r="J16" s="68">
        <f t="shared" si="0"/>
        <v>91.666666666666671</v>
      </c>
    </row>
    <row r="17" spans="1:10" s="139" customFormat="1" ht="12" thickBot="1" x14ac:dyDescent="0.25">
      <c r="A17" s="121"/>
      <c r="B17" s="4"/>
      <c r="C17" s="4"/>
      <c r="D17" s="7">
        <v>8</v>
      </c>
      <c r="E17" s="169" t="s">
        <v>96</v>
      </c>
      <c r="F17" s="175">
        <v>7</v>
      </c>
      <c r="G17" s="175">
        <v>1</v>
      </c>
      <c r="H17" s="175"/>
      <c r="I17" s="175"/>
      <c r="J17" s="68">
        <f t="shared" si="0"/>
        <v>95.833333333333329</v>
      </c>
    </row>
    <row r="18" spans="1:10" s="139" customFormat="1" ht="12" thickBot="1" x14ac:dyDescent="0.25">
      <c r="A18" s="121"/>
      <c r="B18" s="4"/>
      <c r="C18" s="4"/>
      <c r="D18" s="7">
        <v>9</v>
      </c>
      <c r="E18" s="169" t="s">
        <v>15</v>
      </c>
      <c r="F18" s="175">
        <v>6</v>
      </c>
      <c r="G18" s="175">
        <v>1</v>
      </c>
      <c r="H18" s="175">
        <v>1</v>
      </c>
      <c r="I18" s="175"/>
      <c r="J18" s="68">
        <f t="shared" si="0"/>
        <v>87.5</v>
      </c>
    </row>
    <row r="19" spans="1:10" s="139" customFormat="1" ht="23.25" thickBot="1" x14ac:dyDescent="0.25">
      <c r="A19" s="121"/>
      <c r="B19" s="4"/>
      <c r="C19" s="4"/>
      <c r="D19" s="7">
        <v>10</v>
      </c>
      <c r="E19" s="169" t="s">
        <v>16</v>
      </c>
      <c r="F19" s="175">
        <v>6</v>
      </c>
      <c r="G19" s="175">
        <v>2</v>
      </c>
      <c r="H19" s="175"/>
      <c r="I19" s="175"/>
      <c r="J19" s="68">
        <f t="shared" si="0"/>
        <v>91.666666666666671</v>
      </c>
    </row>
    <row r="20" spans="1:10" s="139" customFormat="1" ht="12" thickBot="1" x14ac:dyDescent="0.25">
      <c r="A20" s="121"/>
      <c r="B20" s="4"/>
      <c r="C20" s="4"/>
      <c r="D20" s="7">
        <v>11</v>
      </c>
      <c r="E20" s="169" t="s">
        <v>20</v>
      </c>
      <c r="F20" s="175">
        <v>6</v>
      </c>
      <c r="G20" s="175">
        <v>2</v>
      </c>
      <c r="H20" s="175"/>
      <c r="I20" s="175"/>
      <c r="J20" s="68">
        <f t="shared" si="0"/>
        <v>91.666666666666671</v>
      </c>
    </row>
    <row r="21" spans="1:10" s="139" customFormat="1" ht="12" thickBot="1" x14ac:dyDescent="0.25">
      <c r="A21" s="121"/>
      <c r="B21" s="4"/>
      <c r="C21" s="4"/>
      <c r="D21" s="7">
        <v>12</v>
      </c>
      <c r="E21" s="169" t="s">
        <v>22</v>
      </c>
      <c r="F21" s="175">
        <v>6</v>
      </c>
      <c r="G21" s="175">
        <v>2</v>
      </c>
      <c r="H21" s="175"/>
      <c r="I21" s="175"/>
      <c r="J21" s="68">
        <f t="shared" si="0"/>
        <v>91.666666666666671</v>
      </c>
    </row>
    <row r="22" spans="1:10" s="139" customFormat="1" ht="12" thickBot="1" x14ac:dyDescent="0.25">
      <c r="A22" s="121"/>
      <c r="B22" s="4"/>
      <c r="C22" s="4"/>
      <c r="D22" s="7">
        <v>13</v>
      </c>
      <c r="E22" s="169" t="s">
        <v>17</v>
      </c>
      <c r="F22" s="175">
        <v>7</v>
      </c>
      <c r="G22" s="175">
        <v>1</v>
      </c>
      <c r="H22" s="175"/>
      <c r="I22" s="175"/>
      <c r="J22" s="68">
        <f t="shared" si="0"/>
        <v>95.833333333333329</v>
      </c>
    </row>
    <row r="23" spans="1:10" s="139" customFormat="1" ht="12" thickBot="1" x14ac:dyDescent="0.25">
      <c r="A23" s="121"/>
      <c r="B23" s="4"/>
      <c r="C23" s="4"/>
      <c r="D23" s="7">
        <v>14</v>
      </c>
      <c r="E23" s="169" t="s">
        <v>18</v>
      </c>
      <c r="F23" s="175">
        <v>6</v>
      </c>
      <c r="G23" s="175">
        <v>2</v>
      </c>
      <c r="H23" s="175"/>
      <c r="I23" s="175"/>
      <c r="J23" s="68">
        <f t="shared" si="0"/>
        <v>91.666666666666671</v>
      </c>
    </row>
    <row r="24" spans="1:10" s="139" customFormat="1" ht="12" thickBot="1" x14ac:dyDescent="0.25">
      <c r="A24" s="121"/>
      <c r="B24" s="4"/>
      <c r="C24" s="4"/>
      <c r="D24" s="7">
        <v>15</v>
      </c>
      <c r="E24" s="169" t="s">
        <v>19</v>
      </c>
      <c r="F24" s="175">
        <v>7</v>
      </c>
      <c r="G24" s="175">
        <v>1</v>
      </c>
      <c r="H24" s="175"/>
      <c r="I24" s="175"/>
      <c r="J24" s="68">
        <f t="shared" si="0"/>
        <v>95.833333333333329</v>
      </c>
    </row>
    <row r="25" spans="1:10" s="139" customFormat="1" ht="12" thickBot="1" x14ac:dyDescent="0.25">
      <c r="A25" s="121"/>
      <c r="B25" s="4"/>
      <c r="C25" s="4"/>
      <c r="D25" s="7"/>
      <c r="E25" s="147" t="s">
        <v>6</v>
      </c>
      <c r="F25" s="198">
        <v>7</v>
      </c>
      <c r="G25" s="198">
        <f t="shared" ref="G25:I25" si="1">SUM(G10:G24)/15</f>
        <v>1.4</v>
      </c>
      <c r="H25" s="198">
        <f t="shared" si="1"/>
        <v>0.13333333333333333</v>
      </c>
      <c r="I25" s="198">
        <f t="shared" si="1"/>
        <v>0</v>
      </c>
      <c r="J25" s="80">
        <f>SUM(J10:J24)/15</f>
        <v>93.055555555555557</v>
      </c>
    </row>
    <row r="26" spans="1:10" s="196" customFormat="1" ht="27" customHeight="1" x14ac:dyDescent="0.2">
      <c r="A26" s="134" t="s">
        <v>392</v>
      </c>
      <c r="B26" s="314">
        <v>9</v>
      </c>
      <c r="C26" s="314">
        <v>8</v>
      </c>
      <c r="D26" s="314">
        <v>24</v>
      </c>
      <c r="E26" s="261"/>
      <c r="F26" s="259">
        <v>3</v>
      </c>
      <c r="G26" s="259">
        <v>2</v>
      </c>
      <c r="H26" s="135">
        <v>1</v>
      </c>
      <c r="I26" s="135">
        <v>0</v>
      </c>
      <c r="J26" s="263" t="s">
        <v>62</v>
      </c>
    </row>
    <row r="27" spans="1:10" s="196" customFormat="1" ht="12.75" thickBot="1" x14ac:dyDescent="0.25">
      <c r="A27" s="131" t="s">
        <v>134</v>
      </c>
      <c r="B27" s="315"/>
      <c r="C27" s="315"/>
      <c r="D27" s="315"/>
      <c r="E27" s="262"/>
      <c r="F27" s="267"/>
      <c r="G27" s="267"/>
      <c r="H27" s="135"/>
      <c r="I27" s="135"/>
      <c r="J27" s="264"/>
    </row>
    <row r="28" spans="1:10" s="139" customFormat="1" ht="12" thickBot="1" x14ac:dyDescent="0.25">
      <c r="A28" s="121"/>
      <c r="B28" s="4"/>
      <c r="C28" s="4"/>
      <c r="D28" s="7">
        <v>1</v>
      </c>
      <c r="E28" s="169" t="s">
        <v>9</v>
      </c>
      <c r="F28" s="175">
        <v>8</v>
      </c>
      <c r="G28" s="175"/>
      <c r="H28" s="175"/>
      <c r="I28" s="175"/>
      <c r="J28" s="68">
        <f>SUM((F28*3+G28*2+H28*1+I28*0)*100/24)</f>
        <v>100</v>
      </c>
    </row>
    <row r="29" spans="1:10" s="139" customFormat="1" ht="23.25" thickBot="1" x14ac:dyDescent="0.25">
      <c r="A29" s="121"/>
      <c r="B29" s="4"/>
      <c r="C29" s="4"/>
      <c r="D29" s="7">
        <v>2</v>
      </c>
      <c r="E29" s="169" t="s">
        <v>123</v>
      </c>
      <c r="F29" s="175">
        <v>7</v>
      </c>
      <c r="G29" s="175">
        <v>1</v>
      </c>
      <c r="H29" s="175"/>
      <c r="I29" s="175"/>
      <c r="J29" s="68">
        <f t="shared" ref="J29:J42" si="2">SUM((F29*3+G29*2+H29*1+I29*0)*100/24)</f>
        <v>95.833333333333329</v>
      </c>
    </row>
    <row r="30" spans="1:10" s="139" customFormat="1" ht="12" thickBot="1" x14ac:dyDescent="0.25">
      <c r="A30" s="121"/>
      <c r="B30" s="4"/>
      <c r="C30" s="4"/>
      <c r="D30" s="7">
        <v>3</v>
      </c>
      <c r="E30" s="169" t="s">
        <v>11</v>
      </c>
      <c r="F30" s="175">
        <v>8</v>
      </c>
      <c r="G30" s="175"/>
      <c r="H30" s="175"/>
      <c r="I30" s="175"/>
      <c r="J30" s="68">
        <f t="shared" si="2"/>
        <v>100</v>
      </c>
    </row>
    <row r="31" spans="1:10" s="139" customFormat="1" ht="12" thickBot="1" x14ac:dyDescent="0.25">
      <c r="A31" s="121"/>
      <c r="B31" s="4"/>
      <c r="C31" s="4"/>
      <c r="D31" s="7">
        <v>4</v>
      </c>
      <c r="E31" s="169" t="s">
        <v>12</v>
      </c>
      <c r="F31" s="175">
        <v>7</v>
      </c>
      <c r="G31" s="175">
        <v>1</v>
      </c>
      <c r="H31" s="175"/>
      <c r="I31" s="175"/>
      <c r="J31" s="68">
        <f t="shared" si="2"/>
        <v>95.833333333333329</v>
      </c>
    </row>
    <row r="32" spans="1:10" s="139" customFormat="1" ht="12" thickBot="1" x14ac:dyDescent="0.25">
      <c r="A32" s="121"/>
      <c r="B32" s="4"/>
      <c r="C32" s="4"/>
      <c r="D32" s="7">
        <v>5</v>
      </c>
      <c r="E32" s="169" t="s">
        <v>13</v>
      </c>
      <c r="F32" s="175">
        <v>7</v>
      </c>
      <c r="G32" s="175">
        <v>1</v>
      </c>
      <c r="H32" s="175"/>
      <c r="I32" s="175"/>
      <c r="J32" s="68">
        <f t="shared" si="2"/>
        <v>95.833333333333329</v>
      </c>
    </row>
    <row r="33" spans="1:10" s="139" customFormat="1" ht="12" thickBot="1" x14ac:dyDescent="0.25">
      <c r="A33" s="121"/>
      <c r="B33" s="4"/>
      <c r="C33" s="4"/>
      <c r="D33" s="7">
        <v>6</v>
      </c>
      <c r="E33" s="169" t="s">
        <v>14</v>
      </c>
      <c r="F33" s="175">
        <v>7</v>
      </c>
      <c r="G33" s="175">
        <v>1</v>
      </c>
      <c r="H33" s="175"/>
      <c r="I33" s="175"/>
      <c r="J33" s="68">
        <f t="shared" si="2"/>
        <v>95.833333333333329</v>
      </c>
    </row>
    <row r="34" spans="1:10" s="139" customFormat="1" ht="12" thickBot="1" x14ac:dyDescent="0.25">
      <c r="A34" s="121"/>
      <c r="B34" s="4"/>
      <c r="C34" s="4"/>
      <c r="D34" s="7">
        <v>7</v>
      </c>
      <c r="E34" s="169" t="s">
        <v>124</v>
      </c>
      <c r="F34" s="175">
        <v>7</v>
      </c>
      <c r="G34" s="175">
        <v>1</v>
      </c>
      <c r="H34" s="175"/>
      <c r="I34" s="175"/>
      <c r="J34" s="68">
        <f t="shared" si="2"/>
        <v>95.833333333333329</v>
      </c>
    </row>
    <row r="35" spans="1:10" s="139" customFormat="1" ht="12" thickBot="1" x14ac:dyDescent="0.25">
      <c r="A35" s="121"/>
      <c r="B35" s="4"/>
      <c r="C35" s="4"/>
      <c r="D35" s="7">
        <v>8</v>
      </c>
      <c r="E35" s="169" t="s">
        <v>96</v>
      </c>
      <c r="F35" s="175">
        <v>7</v>
      </c>
      <c r="G35" s="175">
        <v>1</v>
      </c>
      <c r="H35" s="175"/>
      <c r="I35" s="175"/>
      <c r="J35" s="68">
        <f t="shared" si="2"/>
        <v>95.833333333333329</v>
      </c>
    </row>
    <row r="36" spans="1:10" s="139" customFormat="1" ht="12" thickBot="1" x14ac:dyDescent="0.25">
      <c r="A36" s="121"/>
      <c r="B36" s="4"/>
      <c r="C36" s="4"/>
      <c r="D36" s="7">
        <v>9</v>
      </c>
      <c r="E36" s="169" t="s">
        <v>15</v>
      </c>
      <c r="F36" s="175">
        <v>8</v>
      </c>
      <c r="G36" s="175"/>
      <c r="H36" s="175"/>
      <c r="I36" s="175"/>
      <c r="J36" s="68">
        <f t="shared" si="2"/>
        <v>100</v>
      </c>
    </row>
    <row r="37" spans="1:10" s="139" customFormat="1" ht="23.25" thickBot="1" x14ac:dyDescent="0.25">
      <c r="A37" s="121"/>
      <c r="B37" s="4"/>
      <c r="C37" s="4"/>
      <c r="D37" s="7">
        <v>10</v>
      </c>
      <c r="E37" s="169" t="s">
        <v>16</v>
      </c>
      <c r="F37" s="175">
        <v>7</v>
      </c>
      <c r="G37" s="175">
        <v>1</v>
      </c>
      <c r="H37" s="175"/>
      <c r="I37" s="175"/>
      <c r="J37" s="68">
        <f t="shared" si="2"/>
        <v>95.833333333333329</v>
      </c>
    </row>
    <row r="38" spans="1:10" s="139" customFormat="1" ht="12" thickBot="1" x14ac:dyDescent="0.25">
      <c r="A38" s="121"/>
      <c r="B38" s="4"/>
      <c r="C38" s="4"/>
      <c r="D38" s="7">
        <v>11</v>
      </c>
      <c r="E38" s="169" t="s">
        <v>20</v>
      </c>
      <c r="F38" s="175">
        <v>7</v>
      </c>
      <c r="G38" s="175">
        <v>1</v>
      </c>
      <c r="H38" s="175"/>
      <c r="I38" s="175"/>
      <c r="J38" s="68">
        <f t="shared" si="2"/>
        <v>95.833333333333329</v>
      </c>
    </row>
    <row r="39" spans="1:10" s="139" customFormat="1" ht="12" thickBot="1" x14ac:dyDescent="0.25">
      <c r="A39" s="121"/>
      <c r="B39" s="4"/>
      <c r="C39" s="4"/>
      <c r="D39" s="7">
        <v>12</v>
      </c>
      <c r="E39" s="169" t="s">
        <v>22</v>
      </c>
      <c r="F39" s="175">
        <v>7</v>
      </c>
      <c r="G39" s="175">
        <v>1</v>
      </c>
      <c r="H39" s="175"/>
      <c r="I39" s="175"/>
      <c r="J39" s="68">
        <f t="shared" si="2"/>
        <v>95.833333333333329</v>
      </c>
    </row>
    <row r="40" spans="1:10" s="139" customFormat="1" ht="12" thickBot="1" x14ac:dyDescent="0.25">
      <c r="A40" s="121"/>
      <c r="B40" s="4"/>
      <c r="C40" s="4"/>
      <c r="D40" s="7">
        <v>13</v>
      </c>
      <c r="E40" s="169" t="s">
        <v>17</v>
      </c>
      <c r="F40" s="175">
        <v>8</v>
      </c>
      <c r="G40" s="175"/>
      <c r="H40" s="175"/>
      <c r="I40" s="175"/>
      <c r="J40" s="68">
        <f t="shared" si="2"/>
        <v>100</v>
      </c>
    </row>
    <row r="41" spans="1:10" s="139" customFormat="1" ht="12" thickBot="1" x14ac:dyDescent="0.25">
      <c r="A41" s="121"/>
      <c r="B41" s="4"/>
      <c r="C41" s="4"/>
      <c r="D41" s="7">
        <v>14</v>
      </c>
      <c r="E41" s="169" t="s">
        <v>18</v>
      </c>
      <c r="F41" s="175">
        <v>8</v>
      </c>
      <c r="G41" s="175"/>
      <c r="H41" s="175"/>
      <c r="I41" s="175"/>
      <c r="J41" s="68">
        <f t="shared" si="2"/>
        <v>100</v>
      </c>
    </row>
    <row r="42" spans="1:10" s="139" customFormat="1" ht="12" thickBot="1" x14ac:dyDescent="0.25">
      <c r="A42" s="121"/>
      <c r="B42" s="4"/>
      <c r="C42" s="4"/>
      <c r="D42" s="7">
        <v>15</v>
      </c>
      <c r="E42" s="169" t="s">
        <v>19</v>
      </c>
      <c r="F42" s="175">
        <v>7</v>
      </c>
      <c r="G42" s="175">
        <v>1</v>
      </c>
      <c r="H42" s="175"/>
      <c r="I42" s="175"/>
      <c r="J42" s="68">
        <f t="shared" si="2"/>
        <v>95.833333333333329</v>
      </c>
    </row>
    <row r="43" spans="1:10" s="139" customFormat="1" ht="12" thickBot="1" x14ac:dyDescent="0.25">
      <c r="A43" s="121"/>
      <c r="B43" s="4"/>
      <c r="C43" s="4"/>
      <c r="D43" s="7"/>
      <c r="E43" s="147" t="s">
        <v>6</v>
      </c>
      <c r="F43" s="198">
        <f t="shared" ref="F43" si="3">SUM(F28:F42)/15</f>
        <v>7.333333333333333</v>
      </c>
      <c r="G43" s="198">
        <f t="shared" ref="G43" si="4">SUM(G28:G42)/15</f>
        <v>0.66666666666666663</v>
      </c>
      <c r="H43" s="198">
        <f t="shared" ref="H43" si="5">SUM(H28:H42)/15</f>
        <v>0</v>
      </c>
      <c r="I43" s="198">
        <f t="shared" ref="I43" si="6">SUM(I28:I42)/15</f>
        <v>0</v>
      </c>
      <c r="J43" s="80">
        <f>SUM(J28:J42)/15</f>
        <v>97.222222222222214</v>
      </c>
    </row>
    <row r="44" spans="1:10" s="196" customFormat="1" ht="24" x14ac:dyDescent="0.2">
      <c r="A44" s="134" t="s">
        <v>140</v>
      </c>
      <c r="B44" s="314">
        <v>9</v>
      </c>
      <c r="C44" s="314">
        <v>8</v>
      </c>
      <c r="D44" s="314">
        <v>24</v>
      </c>
      <c r="E44" s="261"/>
      <c r="F44" s="259">
        <v>3</v>
      </c>
      <c r="G44" s="259">
        <v>2</v>
      </c>
      <c r="H44" s="135">
        <v>1</v>
      </c>
      <c r="I44" s="135">
        <v>0</v>
      </c>
      <c r="J44" s="263" t="s">
        <v>62</v>
      </c>
    </row>
    <row r="45" spans="1:10" s="196" customFormat="1" ht="12.75" thickBot="1" x14ac:dyDescent="0.25">
      <c r="A45" s="131" t="s">
        <v>130</v>
      </c>
      <c r="B45" s="315"/>
      <c r="C45" s="315"/>
      <c r="D45" s="315"/>
      <c r="E45" s="262"/>
      <c r="F45" s="267"/>
      <c r="G45" s="267"/>
      <c r="H45" s="135"/>
      <c r="I45" s="135"/>
      <c r="J45" s="264"/>
    </row>
    <row r="46" spans="1:10" s="139" customFormat="1" ht="12" thickBot="1" x14ac:dyDescent="0.25">
      <c r="A46" s="121"/>
      <c r="B46" s="4"/>
      <c r="C46" s="4"/>
      <c r="D46" s="7">
        <v>1</v>
      </c>
      <c r="E46" s="169" t="s">
        <v>9</v>
      </c>
      <c r="F46" s="175">
        <v>8</v>
      </c>
      <c r="G46" s="175"/>
      <c r="H46" s="175"/>
      <c r="I46" s="175"/>
      <c r="J46" s="68">
        <f>SUM((F46*3+G46*2+H46*1+I46*0)*100/24)</f>
        <v>100</v>
      </c>
    </row>
    <row r="47" spans="1:10" s="139" customFormat="1" ht="23.25" thickBot="1" x14ac:dyDescent="0.25">
      <c r="A47" s="121"/>
      <c r="B47" s="4"/>
      <c r="C47" s="4"/>
      <c r="D47" s="7">
        <v>2</v>
      </c>
      <c r="E47" s="169" t="s">
        <v>123</v>
      </c>
      <c r="F47" s="175">
        <v>8</v>
      </c>
      <c r="G47" s="175"/>
      <c r="H47" s="175"/>
      <c r="I47" s="175"/>
      <c r="J47" s="68">
        <f t="shared" ref="J47:J60" si="7">SUM((F47*3+G47*2+H47*1+I47*0)*100/24)</f>
        <v>100</v>
      </c>
    </row>
    <row r="48" spans="1:10" s="139" customFormat="1" ht="12" thickBot="1" x14ac:dyDescent="0.25">
      <c r="A48" s="121"/>
      <c r="B48" s="4"/>
      <c r="C48" s="4"/>
      <c r="D48" s="7">
        <v>3</v>
      </c>
      <c r="E48" s="169" t="s">
        <v>11</v>
      </c>
      <c r="F48" s="175">
        <v>8</v>
      </c>
      <c r="G48" s="175"/>
      <c r="H48" s="175"/>
      <c r="I48" s="175"/>
      <c r="J48" s="68">
        <f t="shared" si="7"/>
        <v>100</v>
      </c>
    </row>
    <row r="49" spans="1:10" s="139" customFormat="1" ht="12" thickBot="1" x14ac:dyDescent="0.25">
      <c r="A49" s="121"/>
      <c r="B49" s="4"/>
      <c r="C49" s="4"/>
      <c r="D49" s="7">
        <v>4</v>
      </c>
      <c r="E49" s="169" t="s">
        <v>12</v>
      </c>
      <c r="F49" s="175">
        <v>8</v>
      </c>
      <c r="G49" s="175"/>
      <c r="H49" s="175"/>
      <c r="I49" s="175"/>
      <c r="J49" s="68">
        <f t="shared" si="7"/>
        <v>100</v>
      </c>
    </row>
    <row r="50" spans="1:10" s="139" customFormat="1" ht="12" thickBot="1" x14ac:dyDescent="0.25">
      <c r="A50" s="121"/>
      <c r="B50" s="4"/>
      <c r="C50" s="4"/>
      <c r="D50" s="7">
        <v>5</v>
      </c>
      <c r="E50" s="169" t="s">
        <v>13</v>
      </c>
      <c r="F50" s="175">
        <v>8</v>
      </c>
      <c r="G50" s="175"/>
      <c r="H50" s="175"/>
      <c r="I50" s="175"/>
      <c r="J50" s="68">
        <f t="shared" si="7"/>
        <v>100</v>
      </c>
    </row>
    <row r="51" spans="1:10" s="139" customFormat="1" ht="12" thickBot="1" x14ac:dyDescent="0.25">
      <c r="A51" s="121"/>
      <c r="B51" s="4"/>
      <c r="C51" s="4"/>
      <c r="D51" s="7">
        <v>6</v>
      </c>
      <c r="E51" s="169" t="s">
        <v>14</v>
      </c>
      <c r="F51" s="175">
        <v>8</v>
      </c>
      <c r="G51" s="175"/>
      <c r="H51" s="175"/>
      <c r="I51" s="175"/>
      <c r="J51" s="68">
        <f t="shared" si="7"/>
        <v>100</v>
      </c>
    </row>
    <row r="52" spans="1:10" s="139" customFormat="1" ht="12" thickBot="1" x14ac:dyDescent="0.25">
      <c r="A52" s="121"/>
      <c r="B52" s="4"/>
      <c r="C52" s="4"/>
      <c r="D52" s="7">
        <v>7</v>
      </c>
      <c r="E52" s="169" t="s">
        <v>124</v>
      </c>
      <c r="F52" s="175">
        <v>8</v>
      </c>
      <c r="G52" s="175"/>
      <c r="H52" s="175"/>
      <c r="I52" s="175"/>
      <c r="J52" s="68">
        <f t="shared" si="7"/>
        <v>100</v>
      </c>
    </row>
    <row r="53" spans="1:10" s="139" customFormat="1" ht="12" thickBot="1" x14ac:dyDescent="0.25">
      <c r="A53" s="121"/>
      <c r="B53" s="4"/>
      <c r="C53" s="4"/>
      <c r="D53" s="7">
        <v>8</v>
      </c>
      <c r="E53" s="169" t="s">
        <v>96</v>
      </c>
      <c r="F53" s="175">
        <v>8</v>
      </c>
      <c r="G53" s="175"/>
      <c r="H53" s="175"/>
      <c r="I53" s="175"/>
      <c r="J53" s="68">
        <f t="shared" si="7"/>
        <v>100</v>
      </c>
    </row>
    <row r="54" spans="1:10" s="139" customFormat="1" ht="12" thickBot="1" x14ac:dyDescent="0.25">
      <c r="A54" s="121"/>
      <c r="B54" s="4"/>
      <c r="C54" s="4"/>
      <c r="D54" s="7">
        <v>9</v>
      </c>
      <c r="E54" s="169" t="s">
        <v>15</v>
      </c>
      <c r="F54" s="175">
        <v>7</v>
      </c>
      <c r="G54" s="175">
        <v>1</v>
      </c>
      <c r="H54" s="175"/>
      <c r="I54" s="175"/>
      <c r="J54" s="68">
        <f t="shared" si="7"/>
        <v>95.833333333333329</v>
      </c>
    </row>
    <row r="55" spans="1:10" s="139" customFormat="1" ht="23.25" thickBot="1" x14ac:dyDescent="0.25">
      <c r="A55" s="121"/>
      <c r="B55" s="4"/>
      <c r="C55" s="4"/>
      <c r="D55" s="7">
        <v>10</v>
      </c>
      <c r="E55" s="169" t="s">
        <v>16</v>
      </c>
      <c r="F55" s="175">
        <v>8</v>
      </c>
      <c r="G55" s="175"/>
      <c r="H55" s="175"/>
      <c r="I55" s="175"/>
      <c r="J55" s="68">
        <f t="shared" si="7"/>
        <v>100</v>
      </c>
    </row>
    <row r="56" spans="1:10" s="139" customFormat="1" ht="12" thickBot="1" x14ac:dyDescent="0.25">
      <c r="A56" s="121"/>
      <c r="B56" s="4"/>
      <c r="C56" s="4"/>
      <c r="D56" s="7">
        <v>11</v>
      </c>
      <c r="E56" s="169" t="s">
        <v>20</v>
      </c>
      <c r="F56" s="175">
        <v>8</v>
      </c>
      <c r="G56" s="175"/>
      <c r="H56" s="175"/>
      <c r="I56" s="175"/>
      <c r="J56" s="68">
        <f t="shared" si="7"/>
        <v>100</v>
      </c>
    </row>
    <row r="57" spans="1:10" s="139" customFormat="1" ht="12" thickBot="1" x14ac:dyDescent="0.25">
      <c r="A57" s="121"/>
      <c r="B57" s="4"/>
      <c r="C57" s="4"/>
      <c r="D57" s="7">
        <v>12</v>
      </c>
      <c r="E57" s="169" t="s">
        <v>22</v>
      </c>
      <c r="F57" s="175">
        <v>8</v>
      </c>
      <c r="G57" s="175"/>
      <c r="H57" s="175"/>
      <c r="I57" s="175"/>
      <c r="J57" s="68">
        <f t="shared" si="7"/>
        <v>100</v>
      </c>
    </row>
    <row r="58" spans="1:10" s="139" customFormat="1" ht="12" thickBot="1" x14ac:dyDescent="0.25">
      <c r="A58" s="121"/>
      <c r="B58" s="4"/>
      <c r="C58" s="4"/>
      <c r="D58" s="7">
        <v>13</v>
      </c>
      <c r="E58" s="169" t="s">
        <v>17</v>
      </c>
      <c r="F58" s="175">
        <v>8</v>
      </c>
      <c r="G58" s="175"/>
      <c r="H58" s="175"/>
      <c r="I58" s="175"/>
      <c r="J58" s="68">
        <f t="shared" si="7"/>
        <v>100</v>
      </c>
    </row>
    <row r="59" spans="1:10" s="139" customFormat="1" ht="12" thickBot="1" x14ac:dyDescent="0.25">
      <c r="A59" s="121"/>
      <c r="B59" s="4"/>
      <c r="C59" s="4"/>
      <c r="D59" s="7">
        <v>14</v>
      </c>
      <c r="E59" s="169" t="s">
        <v>18</v>
      </c>
      <c r="F59" s="175">
        <v>8</v>
      </c>
      <c r="G59" s="175"/>
      <c r="H59" s="175"/>
      <c r="I59" s="175"/>
      <c r="J59" s="68">
        <f t="shared" si="7"/>
        <v>100</v>
      </c>
    </row>
    <row r="60" spans="1:10" s="139" customFormat="1" ht="12" thickBot="1" x14ac:dyDescent="0.25">
      <c r="A60" s="121"/>
      <c r="B60" s="4"/>
      <c r="C60" s="4"/>
      <c r="D60" s="7">
        <v>15</v>
      </c>
      <c r="E60" s="169" t="s">
        <v>19</v>
      </c>
      <c r="F60" s="175">
        <v>7</v>
      </c>
      <c r="G60" s="175">
        <v>1</v>
      </c>
      <c r="H60" s="175"/>
      <c r="I60" s="175"/>
      <c r="J60" s="68">
        <f t="shared" si="7"/>
        <v>95.833333333333329</v>
      </c>
    </row>
    <row r="61" spans="1:10" s="139" customFormat="1" ht="12" thickBot="1" x14ac:dyDescent="0.25">
      <c r="A61" s="121"/>
      <c r="B61" s="4"/>
      <c r="C61" s="4"/>
      <c r="D61" s="7"/>
      <c r="E61" s="147" t="s">
        <v>6</v>
      </c>
      <c r="F61" s="198">
        <f t="shared" ref="F61" si="8">SUM(F46:F60)/15</f>
        <v>7.8666666666666663</v>
      </c>
      <c r="G61" s="198">
        <f t="shared" ref="G61" si="9">SUM(G46:G60)/15</f>
        <v>0.13333333333333333</v>
      </c>
      <c r="H61" s="198">
        <f t="shared" ref="H61" si="10">SUM(H46:H60)/15</f>
        <v>0</v>
      </c>
      <c r="I61" s="198">
        <f t="shared" ref="I61" si="11">SUM(I46:I60)/15</f>
        <v>0</v>
      </c>
      <c r="J61" s="80">
        <f>SUM(J46:J60)/15</f>
        <v>99.444444444444443</v>
      </c>
    </row>
    <row r="62" spans="1:10" s="196" customFormat="1" ht="23.45" customHeight="1" x14ac:dyDescent="0.2">
      <c r="A62" s="134" t="s">
        <v>141</v>
      </c>
      <c r="B62" s="314">
        <v>9</v>
      </c>
      <c r="C62" s="314">
        <v>8</v>
      </c>
      <c r="D62" s="314">
        <v>24</v>
      </c>
      <c r="E62" s="261"/>
      <c r="F62" s="259">
        <v>3</v>
      </c>
      <c r="G62" s="259">
        <v>2</v>
      </c>
      <c r="H62" s="135">
        <v>1</v>
      </c>
      <c r="I62" s="135">
        <v>0</v>
      </c>
      <c r="J62" s="263" t="s">
        <v>62</v>
      </c>
    </row>
    <row r="63" spans="1:10" s="196" customFormat="1" ht="12.75" thickBot="1" x14ac:dyDescent="0.25">
      <c r="A63" s="131" t="s">
        <v>129</v>
      </c>
      <c r="B63" s="315"/>
      <c r="C63" s="315"/>
      <c r="D63" s="315"/>
      <c r="E63" s="262"/>
      <c r="F63" s="267"/>
      <c r="G63" s="267"/>
      <c r="H63" s="135"/>
      <c r="I63" s="135"/>
      <c r="J63" s="264"/>
    </row>
    <row r="64" spans="1:10" s="139" customFormat="1" ht="12" thickBot="1" x14ac:dyDescent="0.25">
      <c r="A64" s="121"/>
      <c r="B64" s="4"/>
      <c r="C64" s="4"/>
      <c r="D64" s="7">
        <v>1</v>
      </c>
      <c r="E64" s="169" t="s">
        <v>9</v>
      </c>
      <c r="F64" s="175">
        <v>8</v>
      </c>
      <c r="G64" s="175"/>
      <c r="H64" s="175"/>
      <c r="I64" s="175"/>
      <c r="J64" s="68">
        <f>SUM((F64*3+G64*2+H64*1+I64*0)*100/24)</f>
        <v>100</v>
      </c>
    </row>
    <row r="65" spans="1:10" s="139" customFormat="1" ht="23.25" thickBot="1" x14ac:dyDescent="0.25">
      <c r="A65" s="121"/>
      <c r="B65" s="4"/>
      <c r="C65" s="4"/>
      <c r="D65" s="7">
        <v>2</v>
      </c>
      <c r="E65" s="169" t="s">
        <v>123</v>
      </c>
      <c r="F65" s="175">
        <v>6</v>
      </c>
      <c r="G65" s="175">
        <v>1</v>
      </c>
      <c r="H65" s="175">
        <v>1</v>
      </c>
      <c r="I65" s="175"/>
      <c r="J65" s="68">
        <f t="shared" ref="J65:J78" si="12">SUM((F65*3+G65*2+H65*1+I65*0)*100/24)</f>
        <v>87.5</v>
      </c>
    </row>
    <row r="66" spans="1:10" s="139" customFormat="1" ht="12" thickBot="1" x14ac:dyDescent="0.25">
      <c r="A66" s="121"/>
      <c r="B66" s="4"/>
      <c r="C66" s="4"/>
      <c r="D66" s="7">
        <v>3</v>
      </c>
      <c r="E66" s="169" t="s">
        <v>11</v>
      </c>
      <c r="F66" s="175">
        <v>6</v>
      </c>
      <c r="G66" s="175">
        <v>2</v>
      </c>
      <c r="H66" s="175"/>
      <c r="I66" s="175"/>
      <c r="J66" s="68">
        <f t="shared" si="12"/>
        <v>91.666666666666671</v>
      </c>
    </row>
    <row r="67" spans="1:10" s="139" customFormat="1" ht="12" thickBot="1" x14ac:dyDescent="0.25">
      <c r="A67" s="121"/>
      <c r="B67" s="4"/>
      <c r="C67" s="4"/>
      <c r="D67" s="7">
        <v>4</v>
      </c>
      <c r="E67" s="169" t="s">
        <v>12</v>
      </c>
      <c r="F67" s="175">
        <v>6</v>
      </c>
      <c r="G67" s="175">
        <v>2</v>
      </c>
      <c r="H67" s="175"/>
      <c r="I67" s="175"/>
      <c r="J67" s="68">
        <f t="shared" si="12"/>
        <v>91.666666666666671</v>
      </c>
    </row>
    <row r="68" spans="1:10" s="139" customFormat="1" ht="12" thickBot="1" x14ac:dyDescent="0.25">
      <c r="A68" s="121"/>
      <c r="B68" s="4"/>
      <c r="C68" s="4"/>
      <c r="D68" s="7">
        <v>5</v>
      </c>
      <c r="E68" s="169" t="s">
        <v>13</v>
      </c>
      <c r="F68" s="175">
        <v>7</v>
      </c>
      <c r="G68" s="175">
        <v>1</v>
      </c>
      <c r="H68" s="175"/>
      <c r="I68" s="175"/>
      <c r="J68" s="68">
        <f t="shared" si="12"/>
        <v>95.833333333333329</v>
      </c>
    </row>
    <row r="69" spans="1:10" s="139" customFormat="1" ht="12" thickBot="1" x14ac:dyDescent="0.25">
      <c r="A69" s="121"/>
      <c r="B69" s="4"/>
      <c r="C69" s="4"/>
      <c r="D69" s="7">
        <v>6</v>
      </c>
      <c r="E69" s="169" t="s">
        <v>14</v>
      </c>
      <c r="F69" s="175">
        <v>6</v>
      </c>
      <c r="G69" s="175">
        <v>2</v>
      </c>
      <c r="H69" s="175"/>
      <c r="I69" s="175"/>
      <c r="J69" s="68">
        <f t="shared" si="12"/>
        <v>91.666666666666671</v>
      </c>
    </row>
    <row r="70" spans="1:10" s="139" customFormat="1" ht="12" thickBot="1" x14ac:dyDescent="0.25">
      <c r="A70" s="121"/>
      <c r="B70" s="4"/>
      <c r="C70" s="4"/>
      <c r="D70" s="7">
        <v>7</v>
      </c>
      <c r="E70" s="169" t="s">
        <v>124</v>
      </c>
      <c r="F70" s="175">
        <v>6</v>
      </c>
      <c r="G70" s="175">
        <v>1</v>
      </c>
      <c r="H70" s="175">
        <v>1</v>
      </c>
      <c r="I70" s="175"/>
      <c r="J70" s="68">
        <f t="shared" si="12"/>
        <v>87.5</v>
      </c>
    </row>
    <row r="71" spans="1:10" s="139" customFormat="1" ht="12" thickBot="1" x14ac:dyDescent="0.25">
      <c r="A71" s="121"/>
      <c r="B71" s="4"/>
      <c r="C71" s="4"/>
      <c r="D71" s="7">
        <v>8</v>
      </c>
      <c r="E71" s="169" t="s">
        <v>96</v>
      </c>
      <c r="F71" s="175">
        <v>5</v>
      </c>
      <c r="G71" s="175">
        <v>2</v>
      </c>
      <c r="H71" s="175">
        <v>1</v>
      </c>
      <c r="I71" s="175"/>
      <c r="J71" s="68">
        <f t="shared" si="12"/>
        <v>83.333333333333329</v>
      </c>
    </row>
    <row r="72" spans="1:10" s="139" customFormat="1" ht="12" thickBot="1" x14ac:dyDescent="0.25">
      <c r="A72" s="121"/>
      <c r="B72" s="4"/>
      <c r="C72" s="4"/>
      <c r="D72" s="7">
        <v>9</v>
      </c>
      <c r="E72" s="169" t="s">
        <v>15</v>
      </c>
      <c r="F72" s="175">
        <v>6</v>
      </c>
      <c r="G72" s="175"/>
      <c r="H72" s="175">
        <v>2</v>
      </c>
      <c r="I72" s="175"/>
      <c r="J72" s="68">
        <f t="shared" si="12"/>
        <v>83.333333333333329</v>
      </c>
    </row>
    <row r="73" spans="1:10" s="139" customFormat="1" ht="23.25" thickBot="1" x14ac:dyDescent="0.25">
      <c r="A73" s="121"/>
      <c r="B73" s="4"/>
      <c r="C73" s="4"/>
      <c r="D73" s="7">
        <v>10</v>
      </c>
      <c r="E73" s="169" t="s">
        <v>16</v>
      </c>
      <c r="F73" s="175">
        <v>7</v>
      </c>
      <c r="G73" s="175">
        <v>1</v>
      </c>
      <c r="H73" s="175"/>
      <c r="I73" s="175"/>
      <c r="J73" s="68">
        <f t="shared" si="12"/>
        <v>95.833333333333329</v>
      </c>
    </row>
    <row r="74" spans="1:10" s="139" customFormat="1" ht="12" thickBot="1" x14ac:dyDescent="0.25">
      <c r="A74" s="121"/>
      <c r="B74" s="4"/>
      <c r="C74" s="4"/>
      <c r="D74" s="7">
        <v>11</v>
      </c>
      <c r="E74" s="169" t="s">
        <v>20</v>
      </c>
      <c r="F74" s="175">
        <v>6</v>
      </c>
      <c r="G74" s="175">
        <v>1</v>
      </c>
      <c r="H74" s="175">
        <v>1</v>
      </c>
      <c r="I74" s="175"/>
      <c r="J74" s="68">
        <f t="shared" si="12"/>
        <v>87.5</v>
      </c>
    </row>
    <row r="75" spans="1:10" s="139" customFormat="1" ht="12" thickBot="1" x14ac:dyDescent="0.25">
      <c r="A75" s="121"/>
      <c r="B75" s="4"/>
      <c r="C75" s="4"/>
      <c r="D75" s="7">
        <v>12</v>
      </c>
      <c r="E75" s="169" t="s">
        <v>22</v>
      </c>
      <c r="F75" s="175">
        <v>6</v>
      </c>
      <c r="G75" s="175">
        <v>2</v>
      </c>
      <c r="H75" s="175"/>
      <c r="I75" s="175"/>
      <c r="J75" s="68">
        <f t="shared" si="12"/>
        <v>91.666666666666671</v>
      </c>
    </row>
    <row r="76" spans="1:10" s="139" customFormat="1" ht="12" thickBot="1" x14ac:dyDescent="0.25">
      <c r="A76" s="121"/>
      <c r="B76" s="4"/>
      <c r="C76" s="4"/>
      <c r="D76" s="7">
        <v>13</v>
      </c>
      <c r="E76" s="169" t="s">
        <v>17</v>
      </c>
      <c r="F76" s="175">
        <v>7</v>
      </c>
      <c r="G76" s="175">
        <v>1</v>
      </c>
      <c r="H76" s="175"/>
      <c r="I76" s="175"/>
      <c r="J76" s="68">
        <f t="shared" si="12"/>
        <v>95.833333333333329</v>
      </c>
    </row>
    <row r="77" spans="1:10" s="139" customFormat="1" ht="12" thickBot="1" x14ac:dyDescent="0.25">
      <c r="A77" s="121"/>
      <c r="B77" s="4"/>
      <c r="C77" s="4"/>
      <c r="D77" s="7">
        <v>14</v>
      </c>
      <c r="E77" s="169" t="s">
        <v>18</v>
      </c>
      <c r="F77" s="175">
        <v>6</v>
      </c>
      <c r="G77" s="175">
        <v>2</v>
      </c>
      <c r="H77" s="175"/>
      <c r="I77" s="175"/>
      <c r="J77" s="68">
        <f t="shared" si="12"/>
        <v>91.666666666666671</v>
      </c>
    </row>
    <row r="78" spans="1:10" s="139" customFormat="1" ht="12" thickBot="1" x14ac:dyDescent="0.25">
      <c r="A78" s="121"/>
      <c r="B78" s="4"/>
      <c r="C78" s="4"/>
      <c r="D78" s="7">
        <v>15</v>
      </c>
      <c r="E78" s="169" t="s">
        <v>19</v>
      </c>
      <c r="F78" s="175">
        <v>6</v>
      </c>
      <c r="G78" s="175">
        <v>1</v>
      </c>
      <c r="H78" s="175">
        <v>1</v>
      </c>
      <c r="I78" s="175"/>
      <c r="J78" s="68">
        <f t="shared" si="12"/>
        <v>87.5</v>
      </c>
    </row>
    <row r="79" spans="1:10" s="139" customFormat="1" ht="12" thickBot="1" x14ac:dyDescent="0.25">
      <c r="A79" s="121"/>
      <c r="B79" s="4"/>
      <c r="C79" s="4"/>
      <c r="D79" s="7"/>
      <c r="E79" s="147" t="s">
        <v>6</v>
      </c>
      <c r="F79" s="198">
        <v>7</v>
      </c>
      <c r="G79" s="198">
        <f t="shared" ref="G79" si="13">SUM(G64:G78)/15</f>
        <v>1.2666666666666666</v>
      </c>
      <c r="H79" s="198">
        <f t="shared" ref="H79" si="14">SUM(H64:H78)/15</f>
        <v>0.46666666666666667</v>
      </c>
      <c r="I79" s="198">
        <f t="shared" ref="I79" si="15">SUM(I64:I78)/15</f>
        <v>0</v>
      </c>
      <c r="J79" s="80">
        <f>SUM(J64:J78)/15</f>
        <v>90.833333333333343</v>
      </c>
    </row>
    <row r="80" spans="1:10" s="196" customFormat="1" ht="36" x14ac:dyDescent="0.2">
      <c r="A80" s="258" t="s">
        <v>393</v>
      </c>
      <c r="B80" s="314">
        <v>9</v>
      </c>
      <c r="C80" s="314">
        <v>8</v>
      </c>
      <c r="D80" s="314">
        <v>24</v>
      </c>
      <c r="E80" s="261"/>
      <c r="F80" s="259">
        <v>3</v>
      </c>
      <c r="G80" s="259">
        <v>2</v>
      </c>
      <c r="H80" s="135">
        <v>1</v>
      </c>
      <c r="I80" s="135">
        <v>0</v>
      </c>
      <c r="J80" s="263" t="s">
        <v>62</v>
      </c>
    </row>
    <row r="81" spans="1:10" s="196" customFormat="1" ht="12.75" thickBot="1" x14ac:dyDescent="0.25">
      <c r="A81" s="234" t="s">
        <v>126</v>
      </c>
      <c r="B81" s="315"/>
      <c r="C81" s="315"/>
      <c r="D81" s="315"/>
      <c r="E81" s="262"/>
      <c r="F81" s="267"/>
      <c r="G81" s="267"/>
      <c r="H81" s="135"/>
      <c r="I81" s="135"/>
      <c r="J81" s="264"/>
    </row>
    <row r="82" spans="1:10" s="139" customFormat="1" ht="12" thickBot="1" x14ac:dyDescent="0.25">
      <c r="A82" s="121"/>
      <c r="B82" s="4"/>
      <c r="C82" s="4"/>
      <c r="D82" s="7">
        <v>1</v>
      </c>
      <c r="E82" s="169" t="s">
        <v>9</v>
      </c>
      <c r="F82" s="175">
        <v>8</v>
      </c>
      <c r="G82" s="175"/>
      <c r="H82" s="175"/>
      <c r="I82" s="175"/>
      <c r="J82" s="68">
        <f>SUM((F82*3+G82*2+H82*1+I82*0)*100/24)</f>
        <v>100</v>
      </c>
    </row>
    <row r="83" spans="1:10" s="139" customFormat="1" ht="23.25" thickBot="1" x14ac:dyDescent="0.25">
      <c r="A83" s="121"/>
      <c r="B83" s="4"/>
      <c r="C83" s="4"/>
      <c r="D83" s="7">
        <v>2</v>
      </c>
      <c r="E83" s="169" t="s">
        <v>123</v>
      </c>
      <c r="F83" s="175">
        <v>7</v>
      </c>
      <c r="G83" s="175">
        <v>1</v>
      </c>
      <c r="H83" s="175"/>
      <c r="I83" s="175"/>
      <c r="J83" s="68">
        <f t="shared" ref="J83:J96" si="16">SUM((F83*3+G83*2+H83*1+I83*0)*100/24)</f>
        <v>95.833333333333329</v>
      </c>
    </row>
    <row r="84" spans="1:10" s="139" customFormat="1" ht="12" thickBot="1" x14ac:dyDescent="0.25">
      <c r="A84" s="121"/>
      <c r="B84" s="4"/>
      <c r="C84" s="4"/>
      <c r="D84" s="7">
        <v>3</v>
      </c>
      <c r="E84" s="169" t="s">
        <v>11</v>
      </c>
      <c r="F84" s="175">
        <v>8</v>
      </c>
      <c r="G84" s="175"/>
      <c r="H84" s="175"/>
      <c r="I84" s="175"/>
      <c r="J84" s="68">
        <f t="shared" si="16"/>
        <v>100</v>
      </c>
    </row>
    <row r="85" spans="1:10" s="139" customFormat="1" ht="12" thickBot="1" x14ac:dyDescent="0.25">
      <c r="A85" s="121"/>
      <c r="B85" s="4"/>
      <c r="C85" s="4"/>
      <c r="D85" s="7">
        <v>4</v>
      </c>
      <c r="E85" s="169" t="s">
        <v>12</v>
      </c>
      <c r="F85" s="175">
        <v>7</v>
      </c>
      <c r="G85" s="175">
        <v>1</v>
      </c>
      <c r="H85" s="175"/>
      <c r="I85" s="175"/>
      <c r="J85" s="68">
        <f t="shared" si="16"/>
        <v>95.833333333333329</v>
      </c>
    </row>
    <row r="86" spans="1:10" s="139" customFormat="1" ht="12" thickBot="1" x14ac:dyDescent="0.25">
      <c r="A86" s="121"/>
      <c r="B86" s="4"/>
      <c r="C86" s="4"/>
      <c r="D86" s="7">
        <v>5</v>
      </c>
      <c r="E86" s="169" t="s">
        <v>13</v>
      </c>
      <c r="F86" s="175">
        <v>8</v>
      </c>
      <c r="G86" s="175"/>
      <c r="H86" s="175"/>
      <c r="I86" s="175"/>
      <c r="J86" s="68">
        <f t="shared" si="16"/>
        <v>100</v>
      </c>
    </row>
    <row r="87" spans="1:10" s="139" customFormat="1" ht="12" thickBot="1" x14ac:dyDescent="0.25">
      <c r="A87" s="121"/>
      <c r="B87" s="4"/>
      <c r="C87" s="4"/>
      <c r="D87" s="7">
        <v>6</v>
      </c>
      <c r="E87" s="169" t="s">
        <v>14</v>
      </c>
      <c r="F87" s="175">
        <v>8</v>
      </c>
      <c r="G87" s="175"/>
      <c r="H87" s="175"/>
      <c r="I87" s="175"/>
      <c r="J87" s="68">
        <f t="shared" si="16"/>
        <v>100</v>
      </c>
    </row>
    <row r="88" spans="1:10" s="139" customFormat="1" ht="12" thickBot="1" x14ac:dyDescent="0.25">
      <c r="A88" s="121"/>
      <c r="B88" s="4"/>
      <c r="C88" s="4"/>
      <c r="D88" s="7">
        <v>7</v>
      </c>
      <c r="E88" s="169" t="s">
        <v>124</v>
      </c>
      <c r="F88" s="175">
        <v>8</v>
      </c>
      <c r="G88" s="175"/>
      <c r="H88" s="175"/>
      <c r="I88" s="175"/>
      <c r="J88" s="68">
        <f t="shared" si="16"/>
        <v>100</v>
      </c>
    </row>
    <row r="89" spans="1:10" s="139" customFormat="1" ht="12" thickBot="1" x14ac:dyDescent="0.25">
      <c r="A89" s="121"/>
      <c r="B89" s="4"/>
      <c r="C89" s="4"/>
      <c r="D89" s="7">
        <v>8</v>
      </c>
      <c r="E89" s="169" t="s">
        <v>96</v>
      </c>
      <c r="F89" s="175">
        <v>8</v>
      </c>
      <c r="G89" s="175"/>
      <c r="H89" s="175"/>
      <c r="I89" s="175"/>
      <c r="J89" s="68">
        <f t="shared" si="16"/>
        <v>100</v>
      </c>
    </row>
    <row r="90" spans="1:10" s="139" customFormat="1" ht="12" thickBot="1" x14ac:dyDescent="0.25">
      <c r="A90" s="121"/>
      <c r="B90" s="4"/>
      <c r="C90" s="4"/>
      <c r="D90" s="7">
        <v>9</v>
      </c>
      <c r="E90" s="169" t="s">
        <v>15</v>
      </c>
      <c r="F90" s="175">
        <v>7</v>
      </c>
      <c r="G90" s="175">
        <v>1</v>
      </c>
      <c r="H90" s="175"/>
      <c r="I90" s="175"/>
      <c r="J90" s="68">
        <f t="shared" si="16"/>
        <v>95.833333333333329</v>
      </c>
    </row>
    <row r="91" spans="1:10" s="139" customFormat="1" ht="23.25" thickBot="1" x14ac:dyDescent="0.25">
      <c r="A91" s="121"/>
      <c r="B91" s="4"/>
      <c r="C91" s="4"/>
      <c r="D91" s="7">
        <v>10</v>
      </c>
      <c r="E91" s="169" t="s">
        <v>16</v>
      </c>
      <c r="F91" s="175">
        <v>8</v>
      </c>
      <c r="G91" s="175"/>
      <c r="H91" s="175"/>
      <c r="I91" s="175"/>
      <c r="J91" s="68">
        <f t="shared" si="16"/>
        <v>100</v>
      </c>
    </row>
    <row r="92" spans="1:10" s="139" customFormat="1" ht="12" thickBot="1" x14ac:dyDescent="0.25">
      <c r="A92" s="121"/>
      <c r="B92" s="4"/>
      <c r="C92" s="4"/>
      <c r="D92" s="7">
        <v>11</v>
      </c>
      <c r="E92" s="169" t="s">
        <v>20</v>
      </c>
      <c r="F92" s="175">
        <v>8</v>
      </c>
      <c r="G92" s="175"/>
      <c r="H92" s="175"/>
      <c r="I92" s="175"/>
      <c r="J92" s="68">
        <f t="shared" si="16"/>
        <v>100</v>
      </c>
    </row>
    <row r="93" spans="1:10" s="139" customFormat="1" ht="12" thickBot="1" x14ac:dyDescent="0.25">
      <c r="A93" s="121"/>
      <c r="B93" s="4"/>
      <c r="C93" s="4"/>
      <c r="D93" s="7">
        <v>12</v>
      </c>
      <c r="E93" s="169" t="s">
        <v>22</v>
      </c>
      <c r="F93" s="175">
        <v>8</v>
      </c>
      <c r="G93" s="175"/>
      <c r="H93" s="175"/>
      <c r="I93" s="175"/>
      <c r="J93" s="68">
        <f t="shared" si="16"/>
        <v>100</v>
      </c>
    </row>
    <row r="94" spans="1:10" s="139" customFormat="1" ht="12" thickBot="1" x14ac:dyDescent="0.25">
      <c r="A94" s="121"/>
      <c r="B94" s="4"/>
      <c r="C94" s="4"/>
      <c r="D94" s="7">
        <v>13</v>
      </c>
      <c r="E94" s="169" t="s">
        <v>17</v>
      </c>
      <c r="F94" s="175">
        <v>8</v>
      </c>
      <c r="G94" s="175"/>
      <c r="H94" s="175"/>
      <c r="I94" s="175"/>
      <c r="J94" s="68">
        <f t="shared" si="16"/>
        <v>100</v>
      </c>
    </row>
    <row r="95" spans="1:10" s="139" customFormat="1" ht="12" thickBot="1" x14ac:dyDescent="0.25">
      <c r="A95" s="121"/>
      <c r="B95" s="4"/>
      <c r="C95" s="4"/>
      <c r="D95" s="7">
        <v>14</v>
      </c>
      <c r="E95" s="169" t="s">
        <v>18</v>
      </c>
      <c r="F95" s="175">
        <v>8</v>
      </c>
      <c r="G95" s="175"/>
      <c r="H95" s="175"/>
      <c r="I95" s="175"/>
      <c r="J95" s="68">
        <f t="shared" si="16"/>
        <v>100</v>
      </c>
    </row>
    <row r="96" spans="1:10" s="139" customFormat="1" ht="12" thickBot="1" x14ac:dyDescent="0.25">
      <c r="A96" s="121"/>
      <c r="B96" s="4"/>
      <c r="C96" s="4"/>
      <c r="D96" s="7">
        <v>15</v>
      </c>
      <c r="E96" s="169" t="s">
        <v>19</v>
      </c>
      <c r="F96" s="175">
        <v>8</v>
      </c>
      <c r="G96" s="175"/>
      <c r="H96" s="175"/>
      <c r="I96" s="175"/>
      <c r="J96" s="68">
        <f t="shared" si="16"/>
        <v>100</v>
      </c>
    </row>
    <row r="97" spans="1:10" s="139" customFormat="1" ht="12" thickBot="1" x14ac:dyDescent="0.25">
      <c r="A97" s="121"/>
      <c r="B97" s="4"/>
      <c r="C97" s="4"/>
      <c r="D97" s="7"/>
      <c r="E97" s="147" t="s">
        <v>6</v>
      </c>
      <c r="F97" s="198">
        <f t="shared" ref="F97" si="17">SUM(F82:F96)/15</f>
        <v>7.8</v>
      </c>
      <c r="G97" s="198">
        <f t="shared" ref="G97" si="18">SUM(G82:G96)/15</f>
        <v>0.2</v>
      </c>
      <c r="H97" s="198">
        <f t="shared" ref="H97" si="19">SUM(H82:H96)/15</f>
        <v>0</v>
      </c>
      <c r="I97" s="198">
        <f t="shared" ref="I97" si="20">SUM(I82:I96)/15</f>
        <v>0</v>
      </c>
      <c r="J97" s="80">
        <f>SUM(J82:J96)/15</f>
        <v>99.166666666666671</v>
      </c>
    </row>
    <row r="98" spans="1:10" s="196" customFormat="1" ht="24" x14ac:dyDescent="0.2">
      <c r="A98" s="258" t="s">
        <v>394</v>
      </c>
      <c r="B98" s="314">
        <v>9</v>
      </c>
      <c r="C98" s="314">
        <v>8</v>
      </c>
      <c r="D98" s="314">
        <v>24</v>
      </c>
      <c r="E98" s="261"/>
      <c r="F98" s="259">
        <v>3</v>
      </c>
      <c r="G98" s="259">
        <v>2</v>
      </c>
      <c r="H98" s="135">
        <v>1</v>
      </c>
      <c r="I98" s="135">
        <v>0</v>
      </c>
      <c r="J98" s="263" t="s">
        <v>62</v>
      </c>
    </row>
    <row r="99" spans="1:10" s="196" customFormat="1" ht="12.75" thickBot="1" x14ac:dyDescent="0.25">
      <c r="A99" s="239" t="s">
        <v>132</v>
      </c>
      <c r="B99" s="315"/>
      <c r="C99" s="315"/>
      <c r="D99" s="315"/>
      <c r="E99" s="262"/>
      <c r="F99" s="267"/>
      <c r="G99" s="267"/>
      <c r="H99" s="135"/>
      <c r="I99" s="135"/>
      <c r="J99" s="264"/>
    </row>
    <row r="100" spans="1:10" s="139" customFormat="1" ht="12" thickBot="1" x14ac:dyDescent="0.25">
      <c r="A100" s="121"/>
      <c r="B100" s="4"/>
      <c r="C100" s="4"/>
      <c r="D100" s="7">
        <v>1</v>
      </c>
      <c r="E100" s="169" t="s">
        <v>9</v>
      </c>
      <c r="F100" s="175">
        <v>8</v>
      </c>
      <c r="G100" s="175"/>
      <c r="H100" s="175"/>
      <c r="I100" s="175"/>
      <c r="J100" s="68">
        <f>SUM((F100*3+G100*2+H100*1+I100*0)*100/24)</f>
        <v>100</v>
      </c>
    </row>
    <row r="101" spans="1:10" s="139" customFormat="1" ht="23.25" thickBot="1" x14ac:dyDescent="0.25">
      <c r="A101" s="121"/>
      <c r="B101" s="4"/>
      <c r="C101" s="4"/>
      <c r="D101" s="7">
        <v>2</v>
      </c>
      <c r="E101" s="169" t="s">
        <v>123</v>
      </c>
      <c r="F101" s="175">
        <v>8</v>
      </c>
      <c r="G101" s="175"/>
      <c r="H101" s="175"/>
      <c r="I101" s="175"/>
      <c r="J101" s="68">
        <f t="shared" ref="J101:J114" si="21">SUM((F101*3+G101*2+H101*1+I101*0)*100/24)</f>
        <v>100</v>
      </c>
    </row>
    <row r="102" spans="1:10" s="139" customFormat="1" ht="12" thickBot="1" x14ac:dyDescent="0.25">
      <c r="A102" s="121"/>
      <c r="B102" s="4"/>
      <c r="C102" s="4"/>
      <c r="D102" s="7">
        <v>3</v>
      </c>
      <c r="E102" s="169" t="s">
        <v>11</v>
      </c>
      <c r="F102" s="175">
        <v>8</v>
      </c>
      <c r="G102" s="175"/>
      <c r="H102" s="175"/>
      <c r="I102" s="175"/>
      <c r="J102" s="68">
        <f t="shared" si="21"/>
        <v>100</v>
      </c>
    </row>
    <row r="103" spans="1:10" s="139" customFormat="1" ht="12" thickBot="1" x14ac:dyDescent="0.25">
      <c r="A103" s="121"/>
      <c r="B103" s="4"/>
      <c r="C103" s="4"/>
      <c r="D103" s="7">
        <v>4</v>
      </c>
      <c r="E103" s="169" t="s">
        <v>12</v>
      </c>
      <c r="F103" s="175">
        <v>8</v>
      </c>
      <c r="G103" s="175"/>
      <c r="H103" s="175"/>
      <c r="I103" s="175"/>
      <c r="J103" s="68">
        <f t="shared" si="21"/>
        <v>100</v>
      </c>
    </row>
    <row r="104" spans="1:10" s="139" customFormat="1" ht="12" thickBot="1" x14ac:dyDescent="0.25">
      <c r="A104" s="121"/>
      <c r="B104" s="4"/>
      <c r="C104" s="4"/>
      <c r="D104" s="7">
        <v>5</v>
      </c>
      <c r="E104" s="169" t="s">
        <v>13</v>
      </c>
      <c r="F104" s="175">
        <v>8</v>
      </c>
      <c r="G104" s="175"/>
      <c r="H104" s="175"/>
      <c r="I104" s="175"/>
      <c r="J104" s="68">
        <f t="shared" si="21"/>
        <v>100</v>
      </c>
    </row>
    <row r="105" spans="1:10" s="139" customFormat="1" ht="12" thickBot="1" x14ac:dyDescent="0.25">
      <c r="A105" s="121"/>
      <c r="B105" s="4"/>
      <c r="C105" s="4"/>
      <c r="D105" s="7">
        <v>6</v>
      </c>
      <c r="E105" s="169" t="s">
        <v>14</v>
      </c>
      <c r="F105" s="175">
        <v>8</v>
      </c>
      <c r="G105" s="175"/>
      <c r="H105" s="175"/>
      <c r="I105" s="175"/>
      <c r="J105" s="68">
        <f t="shared" si="21"/>
        <v>100</v>
      </c>
    </row>
    <row r="106" spans="1:10" s="139" customFormat="1" ht="12" thickBot="1" x14ac:dyDescent="0.25">
      <c r="A106" s="121"/>
      <c r="B106" s="4"/>
      <c r="C106" s="4"/>
      <c r="D106" s="7">
        <v>7</v>
      </c>
      <c r="E106" s="169" t="s">
        <v>124</v>
      </c>
      <c r="F106" s="175">
        <v>8</v>
      </c>
      <c r="G106" s="175"/>
      <c r="H106" s="175"/>
      <c r="I106" s="175"/>
      <c r="J106" s="68">
        <f t="shared" si="21"/>
        <v>100</v>
      </c>
    </row>
    <row r="107" spans="1:10" s="139" customFormat="1" ht="12" thickBot="1" x14ac:dyDescent="0.25">
      <c r="A107" s="121"/>
      <c r="B107" s="4"/>
      <c r="C107" s="4"/>
      <c r="D107" s="7">
        <v>8</v>
      </c>
      <c r="E107" s="169" t="s">
        <v>96</v>
      </c>
      <c r="F107" s="175">
        <v>8</v>
      </c>
      <c r="G107" s="175"/>
      <c r="H107" s="175"/>
      <c r="I107" s="175"/>
      <c r="J107" s="68">
        <f t="shared" si="21"/>
        <v>100</v>
      </c>
    </row>
    <row r="108" spans="1:10" s="139" customFormat="1" ht="12" thickBot="1" x14ac:dyDescent="0.25">
      <c r="A108" s="121"/>
      <c r="B108" s="4"/>
      <c r="C108" s="4"/>
      <c r="D108" s="7">
        <v>9</v>
      </c>
      <c r="E108" s="169" t="s">
        <v>15</v>
      </c>
      <c r="F108" s="175">
        <v>8</v>
      </c>
      <c r="G108" s="175"/>
      <c r="H108" s="175"/>
      <c r="I108" s="175"/>
      <c r="J108" s="68">
        <f t="shared" si="21"/>
        <v>100</v>
      </c>
    </row>
    <row r="109" spans="1:10" s="139" customFormat="1" ht="23.25" thickBot="1" x14ac:dyDescent="0.25">
      <c r="A109" s="121"/>
      <c r="B109" s="4"/>
      <c r="C109" s="4"/>
      <c r="D109" s="7">
        <v>10</v>
      </c>
      <c r="E109" s="169" t="s">
        <v>16</v>
      </c>
      <c r="F109" s="175">
        <v>8</v>
      </c>
      <c r="G109" s="175"/>
      <c r="H109" s="175"/>
      <c r="I109" s="175"/>
      <c r="J109" s="68">
        <f t="shared" si="21"/>
        <v>100</v>
      </c>
    </row>
    <row r="110" spans="1:10" s="139" customFormat="1" ht="12" thickBot="1" x14ac:dyDescent="0.25">
      <c r="A110" s="121"/>
      <c r="B110" s="4"/>
      <c r="C110" s="4"/>
      <c r="D110" s="7">
        <v>11</v>
      </c>
      <c r="E110" s="169" t="s">
        <v>20</v>
      </c>
      <c r="F110" s="175">
        <v>8</v>
      </c>
      <c r="G110" s="175"/>
      <c r="H110" s="175"/>
      <c r="I110" s="175"/>
      <c r="J110" s="68">
        <f t="shared" si="21"/>
        <v>100</v>
      </c>
    </row>
    <row r="111" spans="1:10" s="139" customFormat="1" ht="12" thickBot="1" x14ac:dyDescent="0.25">
      <c r="A111" s="121"/>
      <c r="B111" s="4"/>
      <c r="C111" s="4"/>
      <c r="D111" s="7">
        <v>12</v>
      </c>
      <c r="E111" s="169" t="s">
        <v>22</v>
      </c>
      <c r="F111" s="175">
        <v>8</v>
      </c>
      <c r="G111" s="175"/>
      <c r="H111" s="175"/>
      <c r="I111" s="175"/>
      <c r="J111" s="68">
        <f t="shared" si="21"/>
        <v>100</v>
      </c>
    </row>
    <row r="112" spans="1:10" s="139" customFormat="1" ht="12" thickBot="1" x14ac:dyDescent="0.25">
      <c r="A112" s="121"/>
      <c r="B112" s="4"/>
      <c r="C112" s="4"/>
      <c r="D112" s="7">
        <v>13</v>
      </c>
      <c r="E112" s="169" t="s">
        <v>17</v>
      </c>
      <c r="F112" s="175">
        <v>8</v>
      </c>
      <c r="G112" s="175"/>
      <c r="H112" s="175"/>
      <c r="I112" s="175"/>
      <c r="J112" s="68">
        <f t="shared" si="21"/>
        <v>100</v>
      </c>
    </row>
    <row r="113" spans="1:10" s="139" customFormat="1" ht="12" thickBot="1" x14ac:dyDescent="0.25">
      <c r="A113" s="121"/>
      <c r="B113" s="4"/>
      <c r="C113" s="4"/>
      <c r="D113" s="7">
        <v>14</v>
      </c>
      <c r="E113" s="169" t="s">
        <v>18</v>
      </c>
      <c r="F113" s="175">
        <v>8</v>
      </c>
      <c r="G113" s="175"/>
      <c r="H113" s="175"/>
      <c r="I113" s="175"/>
      <c r="J113" s="68">
        <f t="shared" si="21"/>
        <v>100</v>
      </c>
    </row>
    <row r="114" spans="1:10" s="139" customFormat="1" ht="12" thickBot="1" x14ac:dyDescent="0.25">
      <c r="A114" s="121"/>
      <c r="B114" s="4"/>
      <c r="C114" s="4"/>
      <c r="D114" s="7">
        <v>15</v>
      </c>
      <c r="E114" s="169" t="s">
        <v>19</v>
      </c>
      <c r="F114" s="175">
        <v>8</v>
      </c>
      <c r="G114" s="175"/>
      <c r="H114" s="175"/>
      <c r="I114" s="175"/>
      <c r="J114" s="68">
        <f t="shared" si="21"/>
        <v>100</v>
      </c>
    </row>
    <row r="115" spans="1:10" s="139" customFormat="1" ht="12" thickBot="1" x14ac:dyDescent="0.25">
      <c r="A115" s="121"/>
      <c r="B115" s="4"/>
      <c r="C115" s="4"/>
      <c r="D115" s="7"/>
      <c r="E115" s="147" t="s">
        <v>6</v>
      </c>
      <c r="F115" s="198">
        <f t="shared" ref="F115" si="22">SUM(F100:F114)/15</f>
        <v>8</v>
      </c>
      <c r="G115" s="198">
        <f t="shared" ref="G115" si="23">SUM(G100:G114)/15</f>
        <v>0</v>
      </c>
      <c r="H115" s="198">
        <f t="shared" ref="H115" si="24">SUM(H100:H114)/15</f>
        <v>0</v>
      </c>
      <c r="I115" s="198">
        <f t="shared" ref="I115" si="25">SUM(I100:I114)/15</f>
        <v>0</v>
      </c>
      <c r="J115" s="80">
        <f>SUM(J100:J114)/15</f>
        <v>100</v>
      </c>
    </row>
    <row r="116" spans="1:10" s="196" customFormat="1" ht="28.15" customHeight="1" x14ac:dyDescent="0.2">
      <c r="A116" s="134" t="s">
        <v>142</v>
      </c>
      <c r="B116" s="314">
        <v>9</v>
      </c>
      <c r="C116" s="314">
        <v>8</v>
      </c>
      <c r="D116" s="314">
        <v>24</v>
      </c>
      <c r="E116" s="261"/>
      <c r="F116" s="259">
        <v>3</v>
      </c>
      <c r="G116" s="259">
        <v>2</v>
      </c>
      <c r="H116" s="135">
        <v>1</v>
      </c>
      <c r="I116" s="135">
        <v>0</v>
      </c>
      <c r="J116" s="263" t="s">
        <v>62</v>
      </c>
    </row>
    <row r="117" spans="1:10" s="196" customFormat="1" ht="12.75" thickBot="1" x14ac:dyDescent="0.25">
      <c r="A117" s="131" t="s">
        <v>58</v>
      </c>
      <c r="B117" s="315"/>
      <c r="C117" s="315"/>
      <c r="D117" s="315"/>
      <c r="E117" s="262"/>
      <c r="F117" s="267"/>
      <c r="G117" s="267"/>
      <c r="H117" s="135"/>
      <c r="I117" s="135"/>
      <c r="J117" s="264"/>
    </row>
    <row r="118" spans="1:10" s="139" customFormat="1" ht="12" thickBot="1" x14ac:dyDescent="0.25">
      <c r="A118" s="121"/>
      <c r="B118" s="4"/>
      <c r="C118" s="4"/>
      <c r="D118" s="7">
        <v>1</v>
      </c>
      <c r="E118" s="169" t="s">
        <v>9</v>
      </c>
      <c r="F118" s="175">
        <v>7</v>
      </c>
      <c r="G118" s="175">
        <v>1</v>
      </c>
      <c r="H118" s="175"/>
      <c r="I118" s="175"/>
      <c r="J118" s="68">
        <f>SUM((F118*3+G118*2+H118*1+I118*0)*100/24)</f>
        <v>95.833333333333329</v>
      </c>
    </row>
    <row r="119" spans="1:10" s="139" customFormat="1" ht="23.25" thickBot="1" x14ac:dyDescent="0.25">
      <c r="A119" s="121"/>
      <c r="B119" s="4"/>
      <c r="C119" s="4"/>
      <c r="D119" s="7">
        <v>2</v>
      </c>
      <c r="E119" s="169" t="s">
        <v>123</v>
      </c>
      <c r="F119" s="175">
        <v>7</v>
      </c>
      <c r="G119" s="175">
        <v>1</v>
      </c>
      <c r="H119" s="175"/>
      <c r="I119" s="175"/>
      <c r="J119" s="68">
        <f t="shared" ref="J119:J132" si="26">SUM((F119*3+G119*2+H119*1+I119*0)*100/24)</f>
        <v>95.833333333333329</v>
      </c>
    </row>
    <row r="120" spans="1:10" s="139" customFormat="1" ht="12" thickBot="1" x14ac:dyDescent="0.25">
      <c r="A120" s="121"/>
      <c r="B120" s="4"/>
      <c r="C120" s="4"/>
      <c r="D120" s="7">
        <v>3</v>
      </c>
      <c r="E120" s="169" t="s">
        <v>11</v>
      </c>
      <c r="F120" s="175">
        <v>7</v>
      </c>
      <c r="G120" s="175">
        <v>1</v>
      </c>
      <c r="H120" s="175"/>
      <c r="I120" s="175"/>
      <c r="J120" s="68">
        <f t="shared" si="26"/>
        <v>95.833333333333329</v>
      </c>
    </row>
    <row r="121" spans="1:10" s="139" customFormat="1" ht="12" thickBot="1" x14ac:dyDescent="0.25">
      <c r="A121" s="121"/>
      <c r="B121" s="4"/>
      <c r="C121" s="4"/>
      <c r="D121" s="7">
        <v>4</v>
      </c>
      <c r="E121" s="169" t="s">
        <v>12</v>
      </c>
      <c r="F121" s="175">
        <v>6</v>
      </c>
      <c r="G121" s="175">
        <v>1</v>
      </c>
      <c r="H121" s="175">
        <v>1</v>
      </c>
      <c r="I121" s="175"/>
      <c r="J121" s="68">
        <f t="shared" si="26"/>
        <v>87.5</v>
      </c>
    </row>
    <row r="122" spans="1:10" s="139" customFormat="1" ht="12" thickBot="1" x14ac:dyDescent="0.25">
      <c r="A122" s="121"/>
      <c r="B122" s="4"/>
      <c r="C122" s="4"/>
      <c r="D122" s="7">
        <v>5</v>
      </c>
      <c r="E122" s="169" t="s">
        <v>13</v>
      </c>
      <c r="F122" s="175">
        <v>7</v>
      </c>
      <c r="G122" s="175">
        <v>1</v>
      </c>
      <c r="H122" s="175"/>
      <c r="I122" s="175"/>
      <c r="J122" s="68">
        <f t="shared" si="26"/>
        <v>95.833333333333329</v>
      </c>
    </row>
    <row r="123" spans="1:10" s="139" customFormat="1" ht="12" thickBot="1" x14ac:dyDescent="0.25">
      <c r="A123" s="121"/>
      <c r="B123" s="4"/>
      <c r="C123" s="4"/>
      <c r="D123" s="7">
        <v>6</v>
      </c>
      <c r="E123" s="169" t="s">
        <v>14</v>
      </c>
      <c r="F123" s="175">
        <v>7</v>
      </c>
      <c r="G123" s="175">
        <v>1</v>
      </c>
      <c r="H123" s="175"/>
      <c r="I123" s="175"/>
      <c r="J123" s="68">
        <f t="shared" si="26"/>
        <v>95.833333333333329</v>
      </c>
    </row>
    <row r="124" spans="1:10" s="139" customFormat="1" ht="12" thickBot="1" x14ac:dyDescent="0.25">
      <c r="A124" s="121"/>
      <c r="B124" s="4"/>
      <c r="C124" s="4"/>
      <c r="D124" s="7">
        <v>7</v>
      </c>
      <c r="E124" s="169" t="s">
        <v>124</v>
      </c>
      <c r="F124" s="175">
        <v>6</v>
      </c>
      <c r="G124" s="175">
        <v>2</v>
      </c>
      <c r="H124" s="175"/>
      <c r="I124" s="175"/>
      <c r="J124" s="68">
        <f t="shared" si="26"/>
        <v>91.666666666666671</v>
      </c>
    </row>
    <row r="125" spans="1:10" s="139" customFormat="1" ht="12" thickBot="1" x14ac:dyDescent="0.25">
      <c r="A125" s="121"/>
      <c r="B125" s="4"/>
      <c r="C125" s="4"/>
      <c r="D125" s="7">
        <v>8</v>
      </c>
      <c r="E125" s="169" t="s">
        <v>96</v>
      </c>
      <c r="F125" s="175">
        <v>8</v>
      </c>
      <c r="G125" s="175"/>
      <c r="H125" s="175"/>
      <c r="I125" s="175"/>
      <c r="J125" s="68">
        <f t="shared" si="26"/>
        <v>100</v>
      </c>
    </row>
    <row r="126" spans="1:10" s="139" customFormat="1" ht="12" thickBot="1" x14ac:dyDescent="0.25">
      <c r="A126" s="121"/>
      <c r="B126" s="4"/>
      <c r="C126" s="4"/>
      <c r="D126" s="7">
        <v>9</v>
      </c>
      <c r="E126" s="169" t="s">
        <v>15</v>
      </c>
      <c r="F126" s="175">
        <v>8</v>
      </c>
      <c r="G126" s="175"/>
      <c r="H126" s="175"/>
      <c r="I126" s="175"/>
      <c r="J126" s="68">
        <f t="shared" si="26"/>
        <v>100</v>
      </c>
    </row>
    <row r="127" spans="1:10" s="139" customFormat="1" ht="23.25" thickBot="1" x14ac:dyDescent="0.25">
      <c r="A127" s="121"/>
      <c r="B127" s="4"/>
      <c r="C127" s="4"/>
      <c r="D127" s="7">
        <v>10</v>
      </c>
      <c r="E127" s="169" t="s">
        <v>16</v>
      </c>
      <c r="F127" s="175">
        <v>8</v>
      </c>
      <c r="G127" s="175"/>
      <c r="H127" s="175"/>
      <c r="I127" s="175"/>
      <c r="J127" s="68">
        <f t="shared" si="26"/>
        <v>100</v>
      </c>
    </row>
    <row r="128" spans="1:10" s="139" customFormat="1" ht="12" thickBot="1" x14ac:dyDescent="0.25">
      <c r="A128" s="121"/>
      <c r="B128" s="4"/>
      <c r="C128" s="4"/>
      <c r="D128" s="7">
        <v>11</v>
      </c>
      <c r="E128" s="169" t="s">
        <v>20</v>
      </c>
      <c r="F128" s="175">
        <v>7</v>
      </c>
      <c r="G128" s="175">
        <v>1</v>
      </c>
      <c r="H128" s="175"/>
      <c r="I128" s="175"/>
      <c r="J128" s="68">
        <f t="shared" si="26"/>
        <v>95.833333333333329</v>
      </c>
    </row>
    <row r="129" spans="1:10" s="139" customFormat="1" ht="12" thickBot="1" x14ac:dyDescent="0.25">
      <c r="A129" s="121"/>
      <c r="B129" s="4"/>
      <c r="C129" s="4"/>
      <c r="D129" s="7">
        <v>12</v>
      </c>
      <c r="E129" s="169" t="s">
        <v>22</v>
      </c>
      <c r="F129" s="175">
        <v>6</v>
      </c>
      <c r="G129" s="175">
        <v>1</v>
      </c>
      <c r="H129" s="175">
        <v>1</v>
      </c>
      <c r="I129" s="175"/>
      <c r="J129" s="68">
        <f t="shared" si="26"/>
        <v>87.5</v>
      </c>
    </row>
    <row r="130" spans="1:10" s="139" customFormat="1" ht="12" thickBot="1" x14ac:dyDescent="0.25">
      <c r="A130" s="121"/>
      <c r="B130" s="4"/>
      <c r="C130" s="4"/>
      <c r="D130" s="7">
        <v>13</v>
      </c>
      <c r="E130" s="169" t="s">
        <v>17</v>
      </c>
      <c r="F130" s="175">
        <v>7</v>
      </c>
      <c r="G130" s="175">
        <v>1</v>
      </c>
      <c r="H130" s="175"/>
      <c r="I130" s="175"/>
      <c r="J130" s="68">
        <f t="shared" si="26"/>
        <v>95.833333333333329</v>
      </c>
    </row>
    <row r="131" spans="1:10" s="139" customFormat="1" ht="12" thickBot="1" x14ac:dyDescent="0.25">
      <c r="A131" s="121"/>
      <c r="B131" s="4"/>
      <c r="C131" s="4"/>
      <c r="D131" s="7">
        <v>14</v>
      </c>
      <c r="E131" s="169" t="s">
        <v>18</v>
      </c>
      <c r="F131" s="175">
        <v>6</v>
      </c>
      <c r="G131" s="175">
        <v>2</v>
      </c>
      <c r="H131" s="175"/>
      <c r="I131" s="175"/>
      <c r="J131" s="68">
        <f t="shared" si="26"/>
        <v>91.666666666666671</v>
      </c>
    </row>
    <row r="132" spans="1:10" s="139" customFormat="1" ht="12" thickBot="1" x14ac:dyDescent="0.25">
      <c r="A132" s="121"/>
      <c r="B132" s="4"/>
      <c r="C132" s="4"/>
      <c r="D132" s="7">
        <v>15</v>
      </c>
      <c r="E132" s="169" t="s">
        <v>19</v>
      </c>
      <c r="F132" s="175">
        <v>7</v>
      </c>
      <c r="G132" s="175">
        <v>1</v>
      </c>
      <c r="H132" s="175"/>
      <c r="I132" s="175"/>
      <c r="J132" s="68">
        <f t="shared" si="26"/>
        <v>95.833333333333329</v>
      </c>
    </row>
    <row r="133" spans="1:10" s="139" customFormat="1" ht="12" thickBot="1" x14ac:dyDescent="0.25">
      <c r="A133" s="121"/>
      <c r="B133" s="4"/>
      <c r="C133" s="4"/>
      <c r="D133" s="7"/>
      <c r="E133" s="147" t="s">
        <v>6</v>
      </c>
      <c r="F133" s="198">
        <f t="shared" ref="F133" si="27">SUM(F118:F132)/15</f>
        <v>6.9333333333333336</v>
      </c>
      <c r="G133" s="198">
        <f t="shared" ref="G133" si="28">SUM(G118:G132)/15</f>
        <v>0.93333333333333335</v>
      </c>
      <c r="H133" s="198">
        <f t="shared" ref="H133" si="29">SUM(H118:H132)/15</f>
        <v>0.13333333333333333</v>
      </c>
      <c r="I133" s="198">
        <f t="shared" ref="I133" si="30">SUM(I118:I132)/15</f>
        <v>0</v>
      </c>
      <c r="J133" s="80">
        <f>SUM(J118:J132)/15</f>
        <v>94.999999999999986</v>
      </c>
    </row>
    <row r="134" spans="1:10" s="196" customFormat="1" ht="96" customHeight="1" x14ac:dyDescent="0.2">
      <c r="A134" s="134" t="s">
        <v>143</v>
      </c>
      <c r="B134" s="314">
        <v>9</v>
      </c>
      <c r="C134" s="314">
        <v>8</v>
      </c>
      <c r="D134" s="314">
        <v>24</v>
      </c>
      <c r="E134" s="261"/>
      <c r="F134" s="259">
        <v>3</v>
      </c>
      <c r="G134" s="259">
        <v>2</v>
      </c>
      <c r="H134" s="135">
        <v>1</v>
      </c>
      <c r="I134" s="135">
        <v>0</v>
      </c>
      <c r="J134" s="263" t="s">
        <v>62</v>
      </c>
    </row>
    <row r="135" spans="1:10" s="196" customFormat="1" ht="12.75" thickBot="1" x14ac:dyDescent="0.25">
      <c r="A135" s="131" t="s">
        <v>139</v>
      </c>
      <c r="B135" s="315"/>
      <c r="C135" s="315"/>
      <c r="D135" s="315"/>
      <c r="E135" s="262"/>
      <c r="F135" s="267"/>
      <c r="G135" s="267"/>
      <c r="H135" s="135"/>
      <c r="I135" s="135"/>
      <c r="J135" s="264"/>
    </row>
    <row r="136" spans="1:10" s="139" customFormat="1" ht="12" thickBot="1" x14ac:dyDescent="0.25">
      <c r="A136" s="121"/>
      <c r="B136" s="4"/>
      <c r="C136" s="4"/>
      <c r="D136" s="7">
        <v>1</v>
      </c>
      <c r="E136" s="169" t="s">
        <v>9</v>
      </c>
      <c r="F136" s="175">
        <v>7</v>
      </c>
      <c r="G136" s="175">
        <v>1</v>
      </c>
      <c r="H136" s="175"/>
      <c r="I136" s="175"/>
      <c r="J136" s="68">
        <f>SUM((F136*3+G136*2+H136*1+I136*0)*100/24)</f>
        <v>95.833333333333329</v>
      </c>
    </row>
    <row r="137" spans="1:10" s="139" customFormat="1" ht="23.25" thickBot="1" x14ac:dyDescent="0.25">
      <c r="A137" s="121"/>
      <c r="B137" s="4"/>
      <c r="C137" s="4"/>
      <c r="D137" s="7">
        <v>2</v>
      </c>
      <c r="E137" s="169" t="s">
        <v>123</v>
      </c>
      <c r="F137" s="175">
        <v>7</v>
      </c>
      <c r="G137" s="175">
        <v>1</v>
      </c>
      <c r="H137" s="175"/>
      <c r="I137" s="175"/>
      <c r="J137" s="68">
        <f t="shared" ref="J137:J150" si="31">SUM((F137*3+G137*2+H137*1+I137*0)*100/24)</f>
        <v>95.833333333333329</v>
      </c>
    </row>
    <row r="138" spans="1:10" s="139" customFormat="1" ht="12" thickBot="1" x14ac:dyDescent="0.25">
      <c r="A138" s="121"/>
      <c r="B138" s="4"/>
      <c r="C138" s="4"/>
      <c r="D138" s="7">
        <v>3</v>
      </c>
      <c r="E138" s="169" t="s">
        <v>11</v>
      </c>
      <c r="F138" s="175">
        <v>6</v>
      </c>
      <c r="G138" s="175">
        <v>2</v>
      </c>
      <c r="H138" s="175"/>
      <c r="I138" s="175"/>
      <c r="J138" s="68">
        <f t="shared" si="31"/>
        <v>91.666666666666671</v>
      </c>
    </row>
    <row r="139" spans="1:10" s="139" customFormat="1" ht="12" thickBot="1" x14ac:dyDescent="0.25">
      <c r="A139" s="121"/>
      <c r="B139" s="4"/>
      <c r="C139" s="4"/>
      <c r="D139" s="7">
        <v>4</v>
      </c>
      <c r="E139" s="169" t="s">
        <v>12</v>
      </c>
      <c r="F139" s="175">
        <v>6</v>
      </c>
      <c r="G139" s="175">
        <v>1</v>
      </c>
      <c r="H139" s="175">
        <v>1</v>
      </c>
      <c r="I139" s="175"/>
      <c r="J139" s="68">
        <f t="shared" si="31"/>
        <v>87.5</v>
      </c>
    </row>
    <row r="140" spans="1:10" s="139" customFormat="1" ht="12" thickBot="1" x14ac:dyDescent="0.25">
      <c r="A140" s="121"/>
      <c r="B140" s="4"/>
      <c r="C140" s="4"/>
      <c r="D140" s="7">
        <v>5</v>
      </c>
      <c r="E140" s="169" t="s">
        <v>13</v>
      </c>
      <c r="F140" s="175">
        <v>7</v>
      </c>
      <c r="G140" s="175">
        <v>1</v>
      </c>
      <c r="H140" s="175"/>
      <c r="I140" s="175"/>
      <c r="J140" s="68">
        <f t="shared" si="31"/>
        <v>95.833333333333329</v>
      </c>
    </row>
    <row r="141" spans="1:10" s="139" customFormat="1" ht="12" thickBot="1" x14ac:dyDescent="0.25">
      <c r="A141" s="121"/>
      <c r="B141" s="4"/>
      <c r="C141" s="4"/>
      <c r="D141" s="7">
        <v>6</v>
      </c>
      <c r="E141" s="169" t="s">
        <v>14</v>
      </c>
      <c r="F141" s="175">
        <v>8</v>
      </c>
      <c r="G141" s="175"/>
      <c r="H141" s="175"/>
      <c r="I141" s="175"/>
      <c r="J141" s="68">
        <f t="shared" si="31"/>
        <v>100</v>
      </c>
    </row>
    <row r="142" spans="1:10" s="139" customFormat="1" ht="12" thickBot="1" x14ac:dyDescent="0.25">
      <c r="A142" s="121"/>
      <c r="B142" s="4"/>
      <c r="C142" s="4"/>
      <c r="D142" s="7">
        <v>7</v>
      </c>
      <c r="E142" s="169" t="s">
        <v>124</v>
      </c>
      <c r="F142" s="175">
        <v>6</v>
      </c>
      <c r="G142" s="175">
        <v>2</v>
      </c>
      <c r="H142" s="175"/>
      <c r="I142" s="175"/>
      <c r="J142" s="68">
        <f t="shared" si="31"/>
        <v>91.666666666666671</v>
      </c>
    </row>
    <row r="143" spans="1:10" s="139" customFormat="1" ht="12" thickBot="1" x14ac:dyDescent="0.25">
      <c r="A143" s="121"/>
      <c r="B143" s="4"/>
      <c r="C143" s="4"/>
      <c r="D143" s="7">
        <v>8</v>
      </c>
      <c r="E143" s="169" t="s">
        <v>96</v>
      </c>
      <c r="F143" s="175">
        <v>7</v>
      </c>
      <c r="G143" s="175">
        <v>1</v>
      </c>
      <c r="H143" s="175"/>
      <c r="I143" s="175"/>
      <c r="J143" s="68">
        <f t="shared" si="31"/>
        <v>95.833333333333329</v>
      </c>
    </row>
    <row r="144" spans="1:10" s="139" customFormat="1" ht="12" thickBot="1" x14ac:dyDescent="0.25">
      <c r="A144" s="121"/>
      <c r="B144" s="4"/>
      <c r="C144" s="4"/>
      <c r="D144" s="7">
        <v>9</v>
      </c>
      <c r="E144" s="169" t="s">
        <v>15</v>
      </c>
      <c r="F144" s="175">
        <v>6</v>
      </c>
      <c r="G144" s="175">
        <v>2</v>
      </c>
      <c r="H144" s="175"/>
      <c r="I144" s="175"/>
      <c r="J144" s="68">
        <f t="shared" si="31"/>
        <v>91.666666666666671</v>
      </c>
    </row>
    <row r="145" spans="1:10" s="139" customFormat="1" ht="23.25" thickBot="1" x14ac:dyDescent="0.25">
      <c r="A145" s="121"/>
      <c r="B145" s="4"/>
      <c r="C145" s="4"/>
      <c r="D145" s="7">
        <v>10</v>
      </c>
      <c r="E145" s="169" t="s">
        <v>16</v>
      </c>
      <c r="F145" s="175">
        <v>7</v>
      </c>
      <c r="G145" s="175">
        <v>1</v>
      </c>
      <c r="H145" s="175"/>
      <c r="I145" s="175"/>
      <c r="J145" s="68">
        <f t="shared" si="31"/>
        <v>95.833333333333329</v>
      </c>
    </row>
    <row r="146" spans="1:10" s="139" customFormat="1" ht="12" thickBot="1" x14ac:dyDescent="0.25">
      <c r="A146" s="121"/>
      <c r="B146" s="4"/>
      <c r="C146" s="4"/>
      <c r="D146" s="7">
        <v>11</v>
      </c>
      <c r="E146" s="169" t="s">
        <v>20</v>
      </c>
      <c r="F146" s="175">
        <v>8</v>
      </c>
      <c r="G146" s="175"/>
      <c r="H146" s="175"/>
      <c r="I146" s="175"/>
      <c r="J146" s="68">
        <f t="shared" si="31"/>
        <v>100</v>
      </c>
    </row>
    <row r="147" spans="1:10" s="139" customFormat="1" ht="12" thickBot="1" x14ac:dyDescent="0.25">
      <c r="A147" s="121"/>
      <c r="B147" s="4"/>
      <c r="C147" s="4"/>
      <c r="D147" s="7">
        <v>12</v>
      </c>
      <c r="E147" s="169" t="s">
        <v>22</v>
      </c>
      <c r="F147" s="175">
        <v>7</v>
      </c>
      <c r="G147" s="175">
        <v>1</v>
      </c>
      <c r="H147" s="175"/>
      <c r="I147" s="175"/>
      <c r="J147" s="68">
        <f t="shared" si="31"/>
        <v>95.833333333333329</v>
      </c>
    </row>
    <row r="148" spans="1:10" s="139" customFormat="1" ht="12" thickBot="1" x14ac:dyDescent="0.25">
      <c r="A148" s="121"/>
      <c r="B148" s="4"/>
      <c r="C148" s="4"/>
      <c r="D148" s="7">
        <v>13</v>
      </c>
      <c r="E148" s="169" t="s">
        <v>17</v>
      </c>
      <c r="F148" s="175">
        <v>7</v>
      </c>
      <c r="G148" s="175">
        <v>1</v>
      </c>
      <c r="H148" s="175"/>
      <c r="I148" s="175"/>
      <c r="J148" s="68">
        <f t="shared" si="31"/>
        <v>95.833333333333329</v>
      </c>
    </row>
    <row r="149" spans="1:10" s="139" customFormat="1" ht="12" thickBot="1" x14ac:dyDescent="0.25">
      <c r="A149" s="121"/>
      <c r="B149" s="4"/>
      <c r="C149" s="4"/>
      <c r="D149" s="7">
        <v>14</v>
      </c>
      <c r="E149" s="169" t="s">
        <v>18</v>
      </c>
      <c r="F149" s="175">
        <v>6</v>
      </c>
      <c r="G149" s="175">
        <v>2</v>
      </c>
      <c r="H149" s="175"/>
      <c r="I149" s="175"/>
      <c r="J149" s="68">
        <f t="shared" si="31"/>
        <v>91.666666666666671</v>
      </c>
    </row>
    <row r="150" spans="1:10" s="139" customFormat="1" ht="12" thickBot="1" x14ac:dyDescent="0.25">
      <c r="A150" s="121"/>
      <c r="B150" s="4"/>
      <c r="C150" s="4"/>
      <c r="D150" s="7">
        <v>15</v>
      </c>
      <c r="E150" s="169" t="s">
        <v>19</v>
      </c>
      <c r="F150" s="175">
        <v>6</v>
      </c>
      <c r="G150" s="175">
        <v>1</v>
      </c>
      <c r="H150" s="175">
        <v>1</v>
      </c>
      <c r="I150" s="175"/>
      <c r="J150" s="68">
        <f t="shared" si="31"/>
        <v>87.5</v>
      </c>
    </row>
    <row r="151" spans="1:10" s="139" customFormat="1" ht="12" thickBot="1" x14ac:dyDescent="0.25">
      <c r="A151" s="121"/>
      <c r="B151" s="4"/>
      <c r="C151" s="4"/>
      <c r="D151" s="7"/>
      <c r="E151" s="147" t="s">
        <v>6</v>
      </c>
      <c r="F151" s="198">
        <f t="shared" ref="F151" si="32">SUM(F136:F150)/15</f>
        <v>6.7333333333333334</v>
      </c>
      <c r="G151" s="198">
        <f t="shared" ref="G151" si="33">SUM(G136:G150)/15</f>
        <v>1.1333333333333333</v>
      </c>
      <c r="H151" s="198">
        <f t="shared" ref="H151" si="34">SUM(H136:H150)/15</f>
        <v>0.13333333333333333</v>
      </c>
      <c r="I151" s="198">
        <f t="shared" ref="I151" si="35">SUM(I136:I150)/15</f>
        <v>0</v>
      </c>
      <c r="J151" s="80">
        <f>SUM(J136:J150)/15</f>
        <v>94.166666666666657</v>
      </c>
    </row>
    <row r="152" spans="1:10" s="196" customFormat="1" ht="24" customHeight="1" x14ac:dyDescent="0.2">
      <c r="A152" s="134" t="s">
        <v>395</v>
      </c>
      <c r="B152" s="314">
        <v>9</v>
      </c>
      <c r="C152" s="314">
        <v>6</v>
      </c>
      <c r="D152" s="314">
        <v>18</v>
      </c>
      <c r="E152" s="261"/>
      <c r="F152" s="259">
        <v>3</v>
      </c>
      <c r="G152" s="259">
        <v>2</v>
      </c>
      <c r="H152" s="135">
        <v>1</v>
      </c>
      <c r="I152" s="135">
        <v>0</v>
      </c>
      <c r="J152" s="263" t="s">
        <v>62</v>
      </c>
    </row>
    <row r="153" spans="1:10" s="196" customFormat="1" ht="12.75" customHeight="1" thickBot="1" x14ac:dyDescent="0.25">
      <c r="A153" s="234" t="s">
        <v>187</v>
      </c>
      <c r="B153" s="315"/>
      <c r="C153" s="315"/>
      <c r="D153" s="315"/>
      <c r="E153" s="262"/>
      <c r="F153" s="267"/>
      <c r="G153" s="267"/>
      <c r="H153" s="135"/>
      <c r="I153" s="135"/>
      <c r="J153" s="264"/>
    </row>
    <row r="154" spans="1:10" s="139" customFormat="1" ht="12" thickBot="1" x14ac:dyDescent="0.25">
      <c r="A154" s="121"/>
      <c r="B154" s="4"/>
      <c r="C154" s="4"/>
      <c r="D154" s="7">
        <v>1</v>
      </c>
      <c r="E154" s="169" t="s">
        <v>9</v>
      </c>
      <c r="F154" s="175">
        <v>6</v>
      </c>
      <c r="G154" s="175"/>
      <c r="H154" s="175"/>
      <c r="I154" s="175"/>
      <c r="J154" s="68">
        <f>SUM((F154*3+G154*2+H154*1+I154*0)*100/18)</f>
        <v>100</v>
      </c>
    </row>
    <row r="155" spans="1:10" s="139" customFormat="1" ht="23.25" thickBot="1" x14ac:dyDescent="0.25">
      <c r="A155" s="121"/>
      <c r="B155" s="4"/>
      <c r="C155" s="4"/>
      <c r="D155" s="7">
        <v>2</v>
      </c>
      <c r="E155" s="169" t="s">
        <v>123</v>
      </c>
      <c r="F155" s="175">
        <v>6</v>
      </c>
      <c r="G155" s="175"/>
      <c r="H155" s="175"/>
      <c r="I155" s="175"/>
      <c r="J155" s="68">
        <f t="shared" ref="J155:J168" si="36">SUM((F155*3+G155*2+H155*1+I155*0)*100/18)</f>
        <v>100</v>
      </c>
    </row>
    <row r="156" spans="1:10" s="139" customFormat="1" ht="12" thickBot="1" x14ac:dyDescent="0.25">
      <c r="A156" s="121"/>
      <c r="B156" s="4"/>
      <c r="C156" s="4"/>
      <c r="D156" s="7">
        <v>3</v>
      </c>
      <c r="E156" s="169" t="s">
        <v>11</v>
      </c>
      <c r="F156" s="175">
        <v>6</v>
      </c>
      <c r="G156" s="175"/>
      <c r="H156" s="175"/>
      <c r="I156" s="175"/>
      <c r="J156" s="68">
        <f t="shared" si="36"/>
        <v>100</v>
      </c>
    </row>
    <row r="157" spans="1:10" s="139" customFormat="1" ht="12" thickBot="1" x14ac:dyDescent="0.25">
      <c r="A157" s="121"/>
      <c r="B157" s="4"/>
      <c r="C157" s="4"/>
      <c r="D157" s="7">
        <v>4</v>
      </c>
      <c r="E157" s="169" t="s">
        <v>12</v>
      </c>
      <c r="F157" s="175">
        <v>6</v>
      </c>
      <c r="G157" s="175"/>
      <c r="H157" s="175"/>
      <c r="I157" s="175"/>
      <c r="J157" s="68">
        <f t="shared" si="36"/>
        <v>100</v>
      </c>
    </row>
    <row r="158" spans="1:10" s="139" customFormat="1" ht="12" thickBot="1" x14ac:dyDescent="0.25">
      <c r="A158" s="121"/>
      <c r="B158" s="4"/>
      <c r="C158" s="4"/>
      <c r="D158" s="7">
        <v>5</v>
      </c>
      <c r="E158" s="169" t="s">
        <v>13</v>
      </c>
      <c r="F158" s="175">
        <v>6</v>
      </c>
      <c r="G158" s="175"/>
      <c r="H158" s="175"/>
      <c r="I158" s="175"/>
      <c r="J158" s="68">
        <f t="shared" si="36"/>
        <v>100</v>
      </c>
    </row>
    <row r="159" spans="1:10" s="139" customFormat="1" ht="12" thickBot="1" x14ac:dyDescent="0.25">
      <c r="A159" s="121"/>
      <c r="B159" s="4"/>
      <c r="C159" s="4"/>
      <c r="D159" s="7">
        <v>6</v>
      </c>
      <c r="E159" s="169" t="s">
        <v>14</v>
      </c>
      <c r="F159" s="175">
        <v>6</v>
      </c>
      <c r="G159" s="175"/>
      <c r="H159" s="175"/>
      <c r="I159" s="175"/>
      <c r="J159" s="68">
        <f t="shared" si="36"/>
        <v>100</v>
      </c>
    </row>
    <row r="160" spans="1:10" s="139" customFormat="1" ht="12" thickBot="1" x14ac:dyDescent="0.25">
      <c r="A160" s="121"/>
      <c r="B160" s="4"/>
      <c r="C160" s="4"/>
      <c r="D160" s="7">
        <v>7</v>
      </c>
      <c r="E160" s="169" t="s">
        <v>124</v>
      </c>
      <c r="F160" s="175">
        <v>6</v>
      </c>
      <c r="G160" s="175"/>
      <c r="H160" s="175"/>
      <c r="I160" s="175"/>
      <c r="J160" s="68">
        <f t="shared" si="36"/>
        <v>100</v>
      </c>
    </row>
    <row r="161" spans="1:10" s="139" customFormat="1" ht="12" thickBot="1" x14ac:dyDescent="0.25">
      <c r="A161" s="121"/>
      <c r="B161" s="4"/>
      <c r="C161" s="4"/>
      <c r="D161" s="7">
        <v>8</v>
      </c>
      <c r="E161" s="169" t="s">
        <v>96</v>
      </c>
      <c r="F161" s="175">
        <v>6</v>
      </c>
      <c r="G161" s="175"/>
      <c r="H161" s="175"/>
      <c r="I161" s="175"/>
      <c r="J161" s="68">
        <f t="shared" si="36"/>
        <v>100</v>
      </c>
    </row>
    <row r="162" spans="1:10" s="139" customFormat="1" ht="12" thickBot="1" x14ac:dyDescent="0.25">
      <c r="A162" s="121"/>
      <c r="B162" s="4"/>
      <c r="C162" s="4"/>
      <c r="D162" s="7">
        <v>9</v>
      </c>
      <c r="E162" s="169" t="s">
        <v>15</v>
      </c>
      <c r="F162" s="175">
        <v>6</v>
      </c>
      <c r="G162" s="175"/>
      <c r="H162" s="175"/>
      <c r="I162" s="175"/>
      <c r="J162" s="68">
        <f t="shared" si="36"/>
        <v>100</v>
      </c>
    </row>
    <row r="163" spans="1:10" s="139" customFormat="1" ht="23.25" thickBot="1" x14ac:dyDescent="0.25">
      <c r="A163" s="121"/>
      <c r="B163" s="4"/>
      <c r="C163" s="4"/>
      <c r="D163" s="7">
        <v>10</v>
      </c>
      <c r="E163" s="169" t="s">
        <v>16</v>
      </c>
      <c r="F163" s="175">
        <v>6</v>
      </c>
      <c r="G163" s="175"/>
      <c r="H163" s="175"/>
      <c r="I163" s="175"/>
      <c r="J163" s="68">
        <f t="shared" si="36"/>
        <v>100</v>
      </c>
    </row>
    <row r="164" spans="1:10" s="139" customFormat="1" ht="12" thickBot="1" x14ac:dyDescent="0.25">
      <c r="A164" s="121"/>
      <c r="B164" s="4"/>
      <c r="C164" s="4"/>
      <c r="D164" s="7">
        <v>11</v>
      </c>
      <c r="E164" s="169" t="s">
        <v>20</v>
      </c>
      <c r="F164" s="175">
        <v>6</v>
      </c>
      <c r="G164" s="175"/>
      <c r="H164" s="175"/>
      <c r="I164" s="175"/>
      <c r="J164" s="68">
        <f t="shared" si="36"/>
        <v>100</v>
      </c>
    </row>
    <row r="165" spans="1:10" s="139" customFormat="1" ht="12" thickBot="1" x14ac:dyDescent="0.25">
      <c r="A165" s="121"/>
      <c r="B165" s="4"/>
      <c r="C165" s="4"/>
      <c r="D165" s="7">
        <v>12</v>
      </c>
      <c r="E165" s="169" t="s">
        <v>22</v>
      </c>
      <c r="F165" s="175">
        <v>6</v>
      </c>
      <c r="G165" s="175"/>
      <c r="H165" s="175"/>
      <c r="I165" s="175"/>
      <c r="J165" s="68">
        <f t="shared" si="36"/>
        <v>100</v>
      </c>
    </row>
    <row r="166" spans="1:10" s="139" customFormat="1" ht="12" thickBot="1" x14ac:dyDescent="0.25">
      <c r="A166" s="121"/>
      <c r="B166" s="4"/>
      <c r="C166" s="4"/>
      <c r="D166" s="7">
        <v>13</v>
      </c>
      <c r="E166" s="169" t="s">
        <v>17</v>
      </c>
      <c r="F166" s="175">
        <v>6</v>
      </c>
      <c r="G166" s="175"/>
      <c r="H166" s="175"/>
      <c r="I166" s="175"/>
      <c r="J166" s="68">
        <f t="shared" si="36"/>
        <v>100</v>
      </c>
    </row>
    <row r="167" spans="1:10" s="139" customFormat="1" ht="12" thickBot="1" x14ac:dyDescent="0.25">
      <c r="A167" s="121"/>
      <c r="B167" s="4"/>
      <c r="C167" s="4"/>
      <c r="D167" s="7">
        <v>14</v>
      </c>
      <c r="E167" s="169" t="s">
        <v>18</v>
      </c>
      <c r="F167" s="175">
        <v>6</v>
      </c>
      <c r="G167" s="175"/>
      <c r="H167" s="175"/>
      <c r="I167" s="175"/>
      <c r="J167" s="68">
        <f t="shared" si="36"/>
        <v>100</v>
      </c>
    </row>
    <row r="168" spans="1:10" s="139" customFormat="1" ht="12" thickBot="1" x14ac:dyDescent="0.25">
      <c r="A168" s="121"/>
      <c r="B168" s="4"/>
      <c r="C168" s="4"/>
      <c r="D168" s="7">
        <v>15</v>
      </c>
      <c r="E168" s="169" t="s">
        <v>19</v>
      </c>
      <c r="F168" s="175">
        <v>6</v>
      </c>
      <c r="G168" s="175"/>
      <c r="H168" s="175"/>
      <c r="I168" s="175"/>
      <c r="J168" s="68">
        <f t="shared" si="36"/>
        <v>100</v>
      </c>
    </row>
    <row r="169" spans="1:10" s="139" customFormat="1" ht="12" thickBot="1" x14ac:dyDescent="0.25">
      <c r="A169" s="121"/>
      <c r="B169" s="4"/>
      <c r="C169" s="4"/>
      <c r="D169" s="7"/>
      <c r="E169" s="147" t="s">
        <v>6</v>
      </c>
      <c r="F169" s="198">
        <f t="shared" ref="F169" si="37">SUM(F154:F168)/15</f>
        <v>6</v>
      </c>
      <c r="G169" s="198">
        <f t="shared" ref="G169" si="38">SUM(G154:G168)/15</f>
        <v>0</v>
      </c>
      <c r="H169" s="198">
        <f t="shared" ref="H169" si="39">SUM(H154:H168)/15</f>
        <v>0</v>
      </c>
      <c r="I169" s="198">
        <f t="shared" ref="I169" si="40">SUM(I154:I168)/15</f>
        <v>0</v>
      </c>
      <c r="J169" s="80">
        <f>SUM(J154:J168)/15</f>
        <v>100</v>
      </c>
    </row>
    <row r="170" spans="1:10" s="196" customFormat="1" ht="15.75" thickBot="1" x14ac:dyDescent="0.3">
      <c r="A170" s="270" t="s">
        <v>46</v>
      </c>
      <c r="B170" s="271"/>
      <c r="C170" s="271"/>
      <c r="D170" s="271"/>
      <c r="E170" s="271"/>
      <c r="F170" s="271"/>
      <c r="G170" s="271"/>
      <c r="H170" s="271"/>
      <c r="I170" s="271"/>
      <c r="J170" s="272"/>
    </row>
    <row r="171" spans="1:10" s="196" customFormat="1" ht="36" x14ac:dyDescent="0.2">
      <c r="A171" s="258" t="s">
        <v>396</v>
      </c>
      <c r="B171" s="326">
        <v>18</v>
      </c>
      <c r="C171" s="326">
        <v>15</v>
      </c>
      <c r="D171" s="326">
        <v>45</v>
      </c>
      <c r="E171" s="268"/>
      <c r="F171" s="267">
        <v>3</v>
      </c>
      <c r="G171" s="267">
        <v>2</v>
      </c>
      <c r="H171" s="135">
        <v>1</v>
      </c>
      <c r="I171" s="135">
        <v>0</v>
      </c>
      <c r="J171" s="263" t="s">
        <v>62</v>
      </c>
    </row>
    <row r="172" spans="1:10" s="139" customFormat="1" ht="12.75" thickBot="1" x14ac:dyDescent="0.25">
      <c r="A172" s="239" t="s">
        <v>134</v>
      </c>
      <c r="B172" s="315"/>
      <c r="C172" s="315"/>
      <c r="D172" s="315"/>
      <c r="E172" s="262"/>
      <c r="F172" s="267"/>
      <c r="G172" s="267"/>
      <c r="H172" s="135"/>
      <c r="I172" s="135"/>
      <c r="J172" s="264"/>
    </row>
    <row r="173" spans="1:10" s="139" customFormat="1" ht="12" thickBot="1" x14ac:dyDescent="0.25">
      <c r="A173" s="121"/>
      <c r="B173" s="4"/>
      <c r="C173" s="4"/>
      <c r="D173" s="7">
        <v>1</v>
      </c>
      <c r="E173" s="169" t="s">
        <v>9</v>
      </c>
      <c r="F173" s="175">
        <v>15</v>
      </c>
      <c r="G173" s="175"/>
      <c r="H173" s="175"/>
      <c r="I173" s="175"/>
      <c r="J173" s="68">
        <f>SUM((F173*3+G173*2+H173*1+I173*0)*100/45)</f>
        <v>100</v>
      </c>
    </row>
    <row r="174" spans="1:10" s="139" customFormat="1" ht="23.25" thickBot="1" x14ac:dyDescent="0.25">
      <c r="A174" s="121"/>
      <c r="B174" s="4"/>
      <c r="C174" s="4"/>
      <c r="D174" s="7">
        <v>2</v>
      </c>
      <c r="E174" s="169" t="s">
        <v>123</v>
      </c>
      <c r="F174" s="175">
        <v>15</v>
      </c>
      <c r="G174" s="175"/>
      <c r="H174" s="175"/>
      <c r="I174" s="175"/>
      <c r="J174" s="68">
        <f t="shared" ref="J174:J187" si="41">SUM((F174*3+G174*2+H174*1+I174*0)*100/45)</f>
        <v>100</v>
      </c>
    </row>
    <row r="175" spans="1:10" s="139" customFormat="1" ht="12" thickBot="1" x14ac:dyDescent="0.25">
      <c r="A175" s="121"/>
      <c r="B175" s="4"/>
      <c r="C175" s="4"/>
      <c r="D175" s="7">
        <v>3</v>
      </c>
      <c r="E175" s="169" t="s">
        <v>11</v>
      </c>
      <c r="F175" s="175">
        <v>15</v>
      </c>
      <c r="G175" s="175"/>
      <c r="H175" s="175"/>
      <c r="I175" s="175"/>
      <c r="J175" s="68">
        <f t="shared" si="41"/>
        <v>100</v>
      </c>
    </row>
    <row r="176" spans="1:10" s="139" customFormat="1" ht="12" thickBot="1" x14ac:dyDescent="0.25">
      <c r="A176" s="121"/>
      <c r="B176" s="4"/>
      <c r="C176" s="4"/>
      <c r="D176" s="7">
        <v>4</v>
      </c>
      <c r="E176" s="169" t="s">
        <v>12</v>
      </c>
      <c r="F176" s="175">
        <v>15</v>
      </c>
      <c r="G176" s="175"/>
      <c r="H176" s="175"/>
      <c r="I176" s="175"/>
      <c r="J176" s="68">
        <f t="shared" si="41"/>
        <v>100</v>
      </c>
    </row>
    <row r="177" spans="1:10" s="139" customFormat="1" ht="12" thickBot="1" x14ac:dyDescent="0.25">
      <c r="A177" s="121"/>
      <c r="B177" s="4"/>
      <c r="C177" s="4"/>
      <c r="D177" s="7">
        <v>5</v>
      </c>
      <c r="E177" s="169" t="s">
        <v>13</v>
      </c>
      <c r="F177" s="175">
        <v>15</v>
      </c>
      <c r="G177" s="175"/>
      <c r="H177" s="175"/>
      <c r="I177" s="175"/>
      <c r="J177" s="68">
        <f t="shared" si="41"/>
        <v>100</v>
      </c>
    </row>
    <row r="178" spans="1:10" s="139" customFormat="1" ht="12" thickBot="1" x14ac:dyDescent="0.25">
      <c r="A178" s="121"/>
      <c r="B178" s="4"/>
      <c r="C178" s="4"/>
      <c r="D178" s="7">
        <v>6</v>
      </c>
      <c r="E178" s="169" t="s">
        <v>14</v>
      </c>
      <c r="F178" s="175">
        <v>15</v>
      </c>
      <c r="G178" s="175"/>
      <c r="H178" s="175"/>
      <c r="I178" s="175"/>
      <c r="J178" s="68">
        <f t="shared" si="41"/>
        <v>100</v>
      </c>
    </row>
    <row r="179" spans="1:10" s="139" customFormat="1" ht="12" thickBot="1" x14ac:dyDescent="0.25">
      <c r="A179" s="121"/>
      <c r="B179" s="4"/>
      <c r="C179" s="4"/>
      <c r="D179" s="7">
        <v>7</v>
      </c>
      <c r="E179" s="169" t="s">
        <v>124</v>
      </c>
      <c r="F179" s="175">
        <v>15</v>
      </c>
      <c r="G179" s="175"/>
      <c r="H179" s="175"/>
      <c r="I179" s="175"/>
      <c r="J179" s="68">
        <f t="shared" si="41"/>
        <v>100</v>
      </c>
    </row>
    <row r="180" spans="1:10" s="139" customFormat="1" ht="12" thickBot="1" x14ac:dyDescent="0.25">
      <c r="A180" s="121"/>
      <c r="B180" s="4"/>
      <c r="C180" s="4"/>
      <c r="D180" s="7">
        <v>8</v>
      </c>
      <c r="E180" s="169" t="s">
        <v>96</v>
      </c>
      <c r="F180" s="175">
        <v>15</v>
      </c>
      <c r="G180" s="175"/>
      <c r="H180" s="175"/>
      <c r="I180" s="175"/>
      <c r="J180" s="68">
        <f t="shared" si="41"/>
        <v>100</v>
      </c>
    </row>
    <row r="181" spans="1:10" s="139" customFormat="1" ht="12" thickBot="1" x14ac:dyDescent="0.25">
      <c r="A181" s="121"/>
      <c r="B181" s="4"/>
      <c r="C181" s="4"/>
      <c r="D181" s="7">
        <v>9</v>
      </c>
      <c r="E181" s="169" t="s">
        <v>15</v>
      </c>
      <c r="F181" s="175">
        <v>11</v>
      </c>
      <c r="G181" s="175">
        <v>4</v>
      </c>
      <c r="H181" s="175"/>
      <c r="I181" s="175"/>
      <c r="J181" s="68">
        <f t="shared" si="41"/>
        <v>91.111111111111114</v>
      </c>
    </row>
    <row r="182" spans="1:10" s="139" customFormat="1" ht="23.25" thickBot="1" x14ac:dyDescent="0.25">
      <c r="A182" s="121"/>
      <c r="B182" s="4"/>
      <c r="C182" s="4"/>
      <c r="D182" s="7">
        <v>10</v>
      </c>
      <c r="E182" s="169" t="s">
        <v>16</v>
      </c>
      <c r="F182" s="175">
        <v>15</v>
      </c>
      <c r="G182" s="175"/>
      <c r="H182" s="175"/>
      <c r="I182" s="175"/>
      <c r="J182" s="68">
        <f t="shared" si="41"/>
        <v>100</v>
      </c>
    </row>
    <row r="183" spans="1:10" s="139" customFormat="1" ht="12" thickBot="1" x14ac:dyDescent="0.25">
      <c r="A183" s="121"/>
      <c r="B183" s="4"/>
      <c r="C183" s="4"/>
      <c r="D183" s="7">
        <v>11</v>
      </c>
      <c r="E183" s="169" t="s">
        <v>20</v>
      </c>
      <c r="F183" s="175">
        <v>15</v>
      </c>
      <c r="G183" s="175"/>
      <c r="H183" s="175"/>
      <c r="I183" s="175"/>
      <c r="J183" s="68">
        <f t="shared" si="41"/>
        <v>100</v>
      </c>
    </row>
    <row r="184" spans="1:10" s="139" customFormat="1" ht="12" thickBot="1" x14ac:dyDescent="0.25">
      <c r="A184" s="121"/>
      <c r="B184" s="4"/>
      <c r="C184" s="4"/>
      <c r="D184" s="7">
        <v>12</v>
      </c>
      <c r="E184" s="169" t="s">
        <v>22</v>
      </c>
      <c r="F184" s="175">
        <v>15</v>
      </c>
      <c r="G184" s="175"/>
      <c r="H184" s="175"/>
      <c r="I184" s="175"/>
      <c r="J184" s="68">
        <f t="shared" si="41"/>
        <v>100</v>
      </c>
    </row>
    <row r="185" spans="1:10" s="139" customFormat="1" ht="12" thickBot="1" x14ac:dyDescent="0.25">
      <c r="A185" s="121"/>
      <c r="B185" s="4"/>
      <c r="C185" s="4"/>
      <c r="D185" s="7">
        <v>13</v>
      </c>
      <c r="E185" s="169" t="s">
        <v>17</v>
      </c>
      <c r="F185" s="175">
        <v>15</v>
      </c>
      <c r="G185" s="175"/>
      <c r="H185" s="175"/>
      <c r="I185" s="175"/>
      <c r="J185" s="68">
        <f t="shared" si="41"/>
        <v>100</v>
      </c>
    </row>
    <row r="186" spans="1:10" s="139" customFormat="1" ht="12" thickBot="1" x14ac:dyDescent="0.25">
      <c r="A186" s="121"/>
      <c r="B186" s="4"/>
      <c r="C186" s="4"/>
      <c r="D186" s="7">
        <v>14</v>
      </c>
      <c r="E186" s="169" t="s">
        <v>18</v>
      </c>
      <c r="F186" s="175">
        <v>15</v>
      </c>
      <c r="G186" s="175"/>
      <c r="H186" s="175"/>
      <c r="I186" s="175"/>
      <c r="J186" s="68">
        <f t="shared" si="41"/>
        <v>100</v>
      </c>
    </row>
    <row r="187" spans="1:10" s="139" customFormat="1" ht="12" thickBot="1" x14ac:dyDescent="0.25">
      <c r="A187" s="121"/>
      <c r="B187" s="4"/>
      <c r="C187" s="4"/>
      <c r="D187" s="7">
        <v>15</v>
      </c>
      <c r="E187" s="169" t="s">
        <v>19</v>
      </c>
      <c r="F187" s="175">
        <v>14</v>
      </c>
      <c r="G187" s="175">
        <v>1</v>
      </c>
      <c r="H187" s="175"/>
      <c r="I187" s="175"/>
      <c r="J187" s="68">
        <f t="shared" si="41"/>
        <v>97.777777777777771</v>
      </c>
    </row>
    <row r="188" spans="1:10" s="139" customFormat="1" ht="12" thickBot="1" x14ac:dyDescent="0.25">
      <c r="A188" s="121"/>
      <c r="B188" s="4"/>
      <c r="C188" s="4"/>
      <c r="D188" s="7"/>
      <c r="E188" s="147" t="s">
        <v>6</v>
      </c>
      <c r="F188" s="198">
        <f t="shared" ref="F188" si="42">SUM(F173:F187)/15</f>
        <v>14.666666666666666</v>
      </c>
      <c r="G188" s="198">
        <f t="shared" ref="G188" si="43">SUM(G173:G187)/15</f>
        <v>0.33333333333333331</v>
      </c>
      <c r="H188" s="198">
        <f t="shared" ref="H188" si="44">SUM(H173:H187)/15</f>
        <v>0</v>
      </c>
      <c r="I188" s="198">
        <f t="shared" ref="I188" si="45">SUM(I173:I187)/15</f>
        <v>0</v>
      </c>
      <c r="J188" s="80">
        <f>SUM(J173:J187)/15</f>
        <v>99.259259259259267</v>
      </c>
    </row>
    <row r="189" spans="1:10" s="196" customFormat="1" ht="24" x14ac:dyDescent="0.2">
      <c r="A189" s="134" t="s">
        <v>397</v>
      </c>
      <c r="B189" s="314">
        <v>18</v>
      </c>
      <c r="C189" s="314">
        <v>15</v>
      </c>
      <c r="D189" s="314">
        <v>45</v>
      </c>
      <c r="E189" s="261"/>
      <c r="F189" s="259">
        <v>3</v>
      </c>
      <c r="G189" s="259">
        <v>2</v>
      </c>
      <c r="H189" s="135">
        <v>1</v>
      </c>
      <c r="I189" s="135">
        <v>0</v>
      </c>
      <c r="J189" s="263" t="s">
        <v>62</v>
      </c>
    </row>
    <row r="190" spans="1:10" s="196" customFormat="1" ht="12.75" thickBot="1" x14ac:dyDescent="0.25">
      <c r="A190" s="234" t="s">
        <v>45</v>
      </c>
      <c r="B190" s="315"/>
      <c r="C190" s="315"/>
      <c r="D190" s="315"/>
      <c r="E190" s="262"/>
      <c r="F190" s="267"/>
      <c r="G190" s="267"/>
      <c r="H190" s="135"/>
      <c r="I190" s="135"/>
      <c r="J190" s="264"/>
    </row>
    <row r="191" spans="1:10" s="139" customFormat="1" ht="12" thickBot="1" x14ac:dyDescent="0.25">
      <c r="A191" s="121"/>
      <c r="B191" s="4"/>
      <c r="C191" s="4"/>
      <c r="D191" s="7">
        <v>1</v>
      </c>
      <c r="E191" s="169" t="s">
        <v>9</v>
      </c>
      <c r="F191" s="175">
        <v>15</v>
      </c>
      <c r="G191" s="175"/>
      <c r="H191" s="175"/>
      <c r="I191" s="175"/>
      <c r="J191" s="68">
        <f>SUM((F191*3+G191*2+H191*1+I191*0)*100/45)</f>
        <v>100</v>
      </c>
    </row>
    <row r="192" spans="1:10" s="139" customFormat="1" ht="23.25" thickBot="1" x14ac:dyDescent="0.25">
      <c r="A192" s="121"/>
      <c r="B192" s="4"/>
      <c r="C192" s="4"/>
      <c r="D192" s="7">
        <v>2</v>
      </c>
      <c r="E192" s="169" t="s">
        <v>123</v>
      </c>
      <c r="F192" s="175">
        <v>14</v>
      </c>
      <c r="G192" s="175">
        <v>1</v>
      </c>
      <c r="H192" s="175"/>
      <c r="I192" s="175"/>
      <c r="J192" s="68">
        <f t="shared" ref="J192:J205" si="46">SUM((F192*3+G192*2+H192*1+I192*0)*100/45)</f>
        <v>97.777777777777771</v>
      </c>
    </row>
    <row r="193" spans="1:10" s="139" customFormat="1" ht="12" thickBot="1" x14ac:dyDescent="0.25">
      <c r="A193" s="121"/>
      <c r="B193" s="4"/>
      <c r="C193" s="4"/>
      <c r="D193" s="7">
        <v>3</v>
      </c>
      <c r="E193" s="169" t="s">
        <v>11</v>
      </c>
      <c r="F193" s="175">
        <v>15</v>
      </c>
      <c r="G193" s="175"/>
      <c r="H193" s="175"/>
      <c r="I193" s="175"/>
      <c r="J193" s="68">
        <f t="shared" si="46"/>
        <v>100</v>
      </c>
    </row>
    <row r="194" spans="1:10" s="139" customFormat="1" ht="12" thickBot="1" x14ac:dyDescent="0.25">
      <c r="A194" s="121"/>
      <c r="B194" s="4"/>
      <c r="C194" s="4"/>
      <c r="D194" s="7">
        <v>4</v>
      </c>
      <c r="E194" s="169" t="s">
        <v>12</v>
      </c>
      <c r="F194" s="175">
        <v>15</v>
      </c>
      <c r="G194" s="175"/>
      <c r="H194" s="175"/>
      <c r="I194" s="175"/>
      <c r="J194" s="68">
        <f t="shared" si="46"/>
        <v>100</v>
      </c>
    </row>
    <row r="195" spans="1:10" s="139" customFormat="1" ht="12" thickBot="1" x14ac:dyDescent="0.25">
      <c r="A195" s="121"/>
      <c r="B195" s="4"/>
      <c r="C195" s="4"/>
      <c r="D195" s="7">
        <v>5</v>
      </c>
      <c r="E195" s="169" t="s">
        <v>13</v>
      </c>
      <c r="F195" s="175">
        <v>14</v>
      </c>
      <c r="G195" s="175">
        <v>1</v>
      </c>
      <c r="H195" s="175"/>
      <c r="I195" s="175"/>
      <c r="J195" s="68">
        <f t="shared" si="46"/>
        <v>97.777777777777771</v>
      </c>
    </row>
    <row r="196" spans="1:10" s="139" customFormat="1" ht="12" thickBot="1" x14ac:dyDescent="0.25">
      <c r="A196" s="121"/>
      <c r="B196" s="4"/>
      <c r="C196" s="4"/>
      <c r="D196" s="7">
        <v>6</v>
      </c>
      <c r="E196" s="169" t="s">
        <v>14</v>
      </c>
      <c r="F196" s="175">
        <v>14</v>
      </c>
      <c r="G196" s="175">
        <v>1</v>
      </c>
      <c r="H196" s="175"/>
      <c r="I196" s="175"/>
      <c r="J196" s="68">
        <f t="shared" si="46"/>
        <v>97.777777777777771</v>
      </c>
    </row>
    <row r="197" spans="1:10" s="139" customFormat="1" ht="12" thickBot="1" x14ac:dyDescent="0.25">
      <c r="A197" s="121"/>
      <c r="B197" s="4"/>
      <c r="C197" s="4"/>
      <c r="D197" s="7">
        <v>7</v>
      </c>
      <c r="E197" s="169" t="s">
        <v>124</v>
      </c>
      <c r="F197" s="175">
        <v>14</v>
      </c>
      <c r="G197" s="175">
        <v>1</v>
      </c>
      <c r="H197" s="175"/>
      <c r="I197" s="175"/>
      <c r="J197" s="68">
        <f t="shared" si="46"/>
        <v>97.777777777777771</v>
      </c>
    </row>
    <row r="198" spans="1:10" s="139" customFormat="1" ht="12" thickBot="1" x14ac:dyDescent="0.25">
      <c r="A198" s="121"/>
      <c r="B198" s="4"/>
      <c r="C198" s="4"/>
      <c r="D198" s="7">
        <v>8</v>
      </c>
      <c r="E198" s="169" t="s">
        <v>96</v>
      </c>
      <c r="F198" s="175">
        <v>14</v>
      </c>
      <c r="G198" s="175">
        <v>1</v>
      </c>
      <c r="H198" s="175"/>
      <c r="I198" s="175"/>
      <c r="J198" s="68">
        <f t="shared" si="46"/>
        <v>97.777777777777771</v>
      </c>
    </row>
    <row r="199" spans="1:10" s="139" customFormat="1" ht="12" thickBot="1" x14ac:dyDescent="0.25">
      <c r="A199" s="121"/>
      <c r="B199" s="4"/>
      <c r="C199" s="4"/>
      <c r="D199" s="7">
        <v>9</v>
      </c>
      <c r="E199" s="169" t="s">
        <v>15</v>
      </c>
      <c r="F199" s="175">
        <v>13</v>
      </c>
      <c r="G199" s="175">
        <v>2</v>
      </c>
      <c r="H199" s="175"/>
      <c r="I199" s="175"/>
      <c r="J199" s="68">
        <f t="shared" si="46"/>
        <v>95.555555555555557</v>
      </c>
    </row>
    <row r="200" spans="1:10" s="139" customFormat="1" ht="23.25" thickBot="1" x14ac:dyDescent="0.25">
      <c r="A200" s="121"/>
      <c r="B200" s="4"/>
      <c r="C200" s="4"/>
      <c r="D200" s="7">
        <v>10</v>
      </c>
      <c r="E200" s="169" t="s">
        <v>16</v>
      </c>
      <c r="F200" s="175">
        <v>15</v>
      </c>
      <c r="G200" s="175"/>
      <c r="H200" s="175"/>
      <c r="I200" s="175"/>
      <c r="J200" s="68">
        <f t="shared" si="46"/>
        <v>100</v>
      </c>
    </row>
    <row r="201" spans="1:10" s="139" customFormat="1" ht="12" thickBot="1" x14ac:dyDescent="0.25">
      <c r="A201" s="121"/>
      <c r="B201" s="4"/>
      <c r="C201" s="4"/>
      <c r="D201" s="7">
        <v>11</v>
      </c>
      <c r="E201" s="169" t="s">
        <v>20</v>
      </c>
      <c r="F201" s="175">
        <v>15</v>
      </c>
      <c r="G201" s="175"/>
      <c r="H201" s="175"/>
      <c r="I201" s="175"/>
      <c r="J201" s="68">
        <f t="shared" si="46"/>
        <v>100</v>
      </c>
    </row>
    <row r="202" spans="1:10" s="139" customFormat="1" ht="12" thickBot="1" x14ac:dyDescent="0.25">
      <c r="A202" s="121"/>
      <c r="B202" s="4"/>
      <c r="C202" s="4"/>
      <c r="D202" s="7">
        <v>12</v>
      </c>
      <c r="E202" s="169" t="s">
        <v>22</v>
      </c>
      <c r="F202" s="175">
        <v>14</v>
      </c>
      <c r="G202" s="175">
        <v>1</v>
      </c>
      <c r="H202" s="175"/>
      <c r="I202" s="175"/>
      <c r="J202" s="68">
        <f t="shared" si="46"/>
        <v>97.777777777777771</v>
      </c>
    </row>
    <row r="203" spans="1:10" s="139" customFormat="1" ht="12" thickBot="1" x14ac:dyDescent="0.25">
      <c r="A203" s="121"/>
      <c r="B203" s="4"/>
      <c r="C203" s="4"/>
      <c r="D203" s="7">
        <v>13</v>
      </c>
      <c r="E203" s="169" t="s">
        <v>17</v>
      </c>
      <c r="F203" s="175">
        <v>15</v>
      </c>
      <c r="G203" s="175"/>
      <c r="H203" s="175"/>
      <c r="I203" s="175"/>
      <c r="J203" s="68">
        <f t="shared" si="46"/>
        <v>100</v>
      </c>
    </row>
    <row r="204" spans="1:10" s="139" customFormat="1" ht="12" thickBot="1" x14ac:dyDescent="0.25">
      <c r="A204" s="121"/>
      <c r="B204" s="4"/>
      <c r="C204" s="4"/>
      <c r="D204" s="7">
        <v>14</v>
      </c>
      <c r="E204" s="169" t="s">
        <v>18</v>
      </c>
      <c r="F204" s="175">
        <v>15</v>
      </c>
      <c r="G204" s="175"/>
      <c r="H204" s="175"/>
      <c r="I204" s="175"/>
      <c r="J204" s="68">
        <f t="shared" si="46"/>
        <v>100</v>
      </c>
    </row>
    <row r="205" spans="1:10" s="139" customFormat="1" ht="12" thickBot="1" x14ac:dyDescent="0.25">
      <c r="A205" s="121"/>
      <c r="B205" s="4"/>
      <c r="C205" s="4"/>
      <c r="D205" s="7">
        <v>15</v>
      </c>
      <c r="E205" s="169" t="s">
        <v>19</v>
      </c>
      <c r="F205" s="175">
        <v>13</v>
      </c>
      <c r="G205" s="175">
        <v>2</v>
      </c>
      <c r="H205" s="175"/>
      <c r="I205" s="175"/>
      <c r="J205" s="68">
        <f t="shared" si="46"/>
        <v>95.555555555555557</v>
      </c>
    </row>
    <row r="206" spans="1:10" s="139" customFormat="1" ht="12" thickBot="1" x14ac:dyDescent="0.25">
      <c r="A206" s="121"/>
      <c r="B206" s="4"/>
      <c r="C206" s="4"/>
      <c r="D206" s="7"/>
      <c r="E206" s="147" t="s">
        <v>6</v>
      </c>
      <c r="F206" s="198">
        <f t="shared" ref="F206" si="47">SUM(F191:F205)/15</f>
        <v>14.333333333333334</v>
      </c>
      <c r="G206" s="198">
        <f t="shared" ref="G206" si="48">SUM(G191:G205)/15</f>
        <v>0.66666666666666663</v>
      </c>
      <c r="H206" s="198">
        <f t="shared" ref="H206" si="49">SUM(H191:H205)/15</f>
        <v>0</v>
      </c>
      <c r="I206" s="198">
        <f t="shared" ref="I206" si="50">SUM(I191:I205)/15</f>
        <v>0</v>
      </c>
      <c r="J206" s="80">
        <f>SUM(J191:J205)/15</f>
        <v>98.518518518518519</v>
      </c>
    </row>
    <row r="207" spans="1:10" s="196" customFormat="1" ht="36.75" thickBot="1" x14ac:dyDescent="0.25">
      <c r="A207" s="134" t="s">
        <v>398</v>
      </c>
      <c r="B207" s="314">
        <v>18</v>
      </c>
      <c r="C207" s="314">
        <v>15</v>
      </c>
      <c r="D207" s="314">
        <v>45</v>
      </c>
      <c r="E207" s="261"/>
      <c r="F207" s="259">
        <v>3</v>
      </c>
      <c r="G207" s="259">
        <v>2</v>
      </c>
      <c r="H207" s="135">
        <v>1</v>
      </c>
      <c r="I207" s="135">
        <v>0</v>
      </c>
      <c r="J207" s="263" t="s">
        <v>62</v>
      </c>
    </row>
    <row r="208" spans="1:10" s="196" customFormat="1" ht="12.75" thickBot="1" x14ac:dyDescent="0.25">
      <c r="A208" s="199" t="s">
        <v>58</v>
      </c>
      <c r="B208" s="315"/>
      <c r="C208" s="315"/>
      <c r="D208" s="315"/>
      <c r="E208" s="262"/>
      <c r="F208" s="267"/>
      <c r="G208" s="267"/>
      <c r="H208" s="135"/>
      <c r="I208" s="135"/>
      <c r="J208" s="264"/>
    </row>
    <row r="209" spans="1:10" s="139" customFormat="1" ht="12" thickBot="1" x14ac:dyDescent="0.25">
      <c r="A209" s="121"/>
      <c r="B209" s="4"/>
      <c r="C209" s="4"/>
      <c r="D209" s="7">
        <v>1</v>
      </c>
      <c r="E209" s="169" t="s">
        <v>9</v>
      </c>
      <c r="F209" s="175">
        <v>14</v>
      </c>
      <c r="G209" s="175">
        <v>1</v>
      </c>
      <c r="H209" s="175"/>
      <c r="I209" s="175"/>
      <c r="J209" s="68">
        <f>SUM((F209*3+G209*2+H209*1+I209*0)*100/45)</f>
        <v>97.777777777777771</v>
      </c>
    </row>
    <row r="210" spans="1:10" s="139" customFormat="1" ht="23.25" thickBot="1" x14ac:dyDescent="0.25">
      <c r="A210" s="121"/>
      <c r="B210" s="4"/>
      <c r="C210" s="4"/>
      <c r="D210" s="7">
        <v>2</v>
      </c>
      <c r="E210" s="169" t="s">
        <v>123</v>
      </c>
      <c r="F210" s="175">
        <v>14</v>
      </c>
      <c r="G210" s="175">
        <v>1</v>
      </c>
      <c r="H210" s="175"/>
      <c r="I210" s="175"/>
      <c r="J210" s="68">
        <f t="shared" ref="J210:J223" si="51">SUM((F210*3+G210*2+H210*1+I210*0)*100/45)</f>
        <v>97.777777777777771</v>
      </c>
    </row>
    <row r="211" spans="1:10" s="139" customFormat="1" ht="12" thickBot="1" x14ac:dyDescent="0.25">
      <c r="A211" s="121"/>
      <c r="B211" s="4"/>
      <c r="C211" s="4"/>
      <c r="D211" s="7">
        <v>3</v>
      </c>
      <c r="E211" s="169" t="s">
        <v>11</v>
      </c>
      <c r="F211" s="175">
        <v>13</v>
      </c>
      <c r="G211" s="175">
        <v>2</v>
      </c>
      <c r="H211" s="175"/>
      <c r="I211" s="175"/>
      <c r="J211" s="68">
        <f t="shared" si="51"/>
        <v>95.555555555555557</v>
      </c>
    </row>
    <row r="212" spans="1:10" s="139" customFormat="1" ht="12" thickBot="1" x14ac:dyDescent="0.25">
      <c r="A212" s="121"/>
      <c r="B212" s="4"/>
      <c r="C212" s="4"/>
      <c r="D212" s="7">
        <v>4</v>
      </c>
      <c r="E212" s="169" t="s">
        <v>12</v>
      </c>
      <c r="F212" s="175">
        <v>12</v>
      </c>
      <c r="G212" s="175">
        <v>3</v>
      </c>
      <c r="H212" s="175"/>
      <c r="I212" s="175"/>
      <c r="J212" s="68">
        <f t="shared" si="51"/>
        <v>93.333333333333329</v>
      </c>
    </row>
    <row r="213" spans="1:10" s="139" customFormat="1" ht="12" thickBot="1" x14ac:dyDescent="0.25">
      <c r="A213" s="121"/>
      <c r="B213" s="4"/>
      <c r="C213" s="4"/>
      <c r="D213" s="7">
        <v>5</v>
      </c>
      <c r="E213" s="169" t="s">
        <v>13</v>
      </c>
      <c r="F213" s="175">
        <v>13</v>
      </c>
      <c r="G213" s="175">
        <v>1</v>
      </c>
      <c r="H213" s="175">
        <v>1</v>
      </c>
      <c r="I213" s="175"/>
      <c r="J213" s="68">
        <f t="shared" si="51"/>
        <v>93.333333333333329</v>
      </c>
    </row>
    <row r="214" spans="1:10" s="139" customFormat="1" ht="12" thickBot="1" x14ac:dyDescent="0.25">
      <c r="A214" s="121"/>
      <c r="B214" s="4"/>
      <c r="C214" s="4"/>
      <c r="D214" s="7">
        <v>6</v>
      </c>
      <c r="E214" s="169" t="s">
        <v>14</v>
      </c>
      <c r="F214" s="175">
        <v>14</v>
      </c>
      <c r="G214" s="175">
        <v>1</v>
      </c>
      <c r="H214" s="175"/>
      <c r="I214" s="175"/>
      <c r="J214" s="68">
        <f t="shared" si="51"/>
        <v>97.777777777777771</v>
      </c>
    </row>
    <row r="215" spans="1:10" s="139" customFormat="1" ht="12" thickBot="1" x14ac:dyDescent="0.25">
      <c r="A215" s="121"/>
      <c r="B215" s="4"/>
      <c r="C215" s="4"/>
      <c r="D215" s="7">
        <v>7</v>
      </c>
      <c r="E215" s="169" t="s">
        <v>124</v>
      </c>
      <c r="F215" s="175">
        <v>13</v>
      </c>
      <c r="G215" s="175">
        <v>2</v>
      </c>
      <c r="H215" s="175"/>
      <c r="I215" s="175"/>
      <c r="J215" s="68">
        <f t="shared" si="51"/>
        <v>95.555555555555557</v>
      </c>
    </row>
    <row r="216" spans="1:10" s="139" customFormat="1" ht="12" thickBot="1" x14ac:dyDescent="0.25">
      <c r="A216" s="121"/>
      <c r="B216" s="4"/>
      <c r="C216" s="4"/>
      <c r="D216" s="7">
        <v>8</v>
      </c>
      <c r="E216" s="169" t="s">
        <v>96</v>
      </c>
      <c r="F216" s="175">
        <v>14</v>
      </c>
      <c r="G216" s="175">
        <v>1</v>
      </c>
      <c r="H216" s="175"/>
      <c r="I216" s="175"/>
      <c r="J216" s="68">
        <f t="shared" si="51"/>
        <v>97.777777777777771</v>
      </c>
    </row>
    <row r="217" spans="1:10" s="139" customFormat="1" ht="12" thickBot="1" x14ac:dyDescent="0.25">
      <c r="A217" s="121"/>
      <c r="B217" s="4"/>
      <c r="C217" s="4"/>
      <c r="D217" s="7">
        <v>9</v>
      </c>
      <c r="E217" s="169" t="s">
        <v>15</v>
      </c>
      <c r="F217" s="175">
        <v>14</v>
      </c>
      <c r="G217" s="175">
        <v>1</v>
      </c>
      <c r="H217" s="175"/>
      <c r="I217" s="175"/>
      <c r="J217" s="68">
        <f t="shared" si="51"/>
        <v>97.777777777777771</v>
      </c>
    </row>
    <row r="218" spans="1:10" s="139" customFormat="1" ht="23.25" thickBot="1" x14ac:dyDescent="0.25">
      <c r="A218" s="121"/>
      <c r="B218" s="4"/>
      <c r="C218" s="4"/>
      <c r="D218" s="7">
        <v>10</v>
      </c>
      <c r="E218" s="169" t="s">
        <v>16</v>
      </c>
      <c r="F218" s="175">
        <v>14</v>
      </c>
      <c r="G218" s="175">
        <v>1</v>
      </c>
      <c r="H218" s="175"/>
      <c r="I218" s="175"/>
      <c r="J218" s="68">
        <f t="shared" si="51"/>
        <v>97.777777777777771</v>
      </c>
    </row>
    <row r="219" spans="1:10" s="139" customFormat="1" ht="12" thickBot="1" x14ac:dyDescent="0.25">
      <c r="A219" s="121"/>
      <c r="B219" s="4"/>
      <c r="C219" s="4"/>
      <c r="D219" s="7">
        <v>11</v>
      </c>
      <c r="E219" s="169" t="s">
        <v>20</v>
      </c>
      <c r="F219" s="175">
        <v>13</v>
      </c>
      <c r="G219" s="175">
        <v>1</v>
      </c>
      <c r="H219" s="175">
        <v>1</v>
      </c>
      <c r="I219" s="175"/>
      <c r="J219" s="68">
        <f t="shared" si="51"/>
        <v>93.333333333333329</v>
      </c>
    </row>
    <row r="220" spans="1:10" s="139" customFormat="1" ht="12" thickBot="1" x14ac:dyDescent="0.25">
      <c r="A220" s="121"/>
      <c r="B220" s="4"/>
      <c r="C220" s="4"/>
      <c r="D220" s="7">
        <v>12</v>
      </c>
      <c r="E220" s="169" t="s">
        <v>22</v>
      </c>
      <c r="F220" s="175">
        <v>12</v>
      </c>
      <c r="G220" s="175">
        <v>3</v>
      </c>
      <c r="H220" s="175"/>
      <c r="I220" s="175"/>
      <c r="J220" s="68">
        <f t="shared" si="51"/>
        <v>93.333333333333329</v>
      </c>
    </row>
    <row r="221" spans="1:10" s="139" customFormat="1" ht="12" thickBot="1" x14ac:dyDescent="0.25">
      <c r="A221" s="121"/>
      <c r="B221" s="4"/>
      <c r="C221" s="4"/>
      <c r="D221" s="7">
        <v>13</v>
      </c>
      <c r="E221" s="169" t="s">
        <v>17</v>
      </c>
      <c r="F221" s="175">
        <v>13</v>
      </c>
      <c r="G221" s="175">
        <v>2</v>
      </c>
      <c r="H221" s="175"/>
      <c r="I221" s="175"/>
      <c r="J221" s="68">
        <f t="shared" si="51"/>
        <v>95.555555555555557</v>
      </c>
    </row>
    <row r="222" spans="1:10" s="139" customFormat="1" ht="12" thickBot="1" x14ac:dyDescent="0.25">
      <c r="A222" s="121"/>
      <c r="B222" s="4"/>
      <c r="C222" s="4"/>
      <c r="D222" s="7">
        <v>14</v>
      </c>
      <c r="E222" s="169" t="s">
        <v>18</v>
      </c>
      <c r="F222" s="175">
        <v>11</v>
      </c>
      <c r="G222" s="175">
        <v>3</v>
      </c>
      <c r="H222" s="175">
        <v>1</v>
      </c>
      <c r="I222" s="175"/>
      <c r="J222" s="68">
        <f t="shared" si="51"/>
        <v>88.888888888888886</v>
      </c>
    </row>
    <row r="223" spans="1:10" s="139" customFormat="1" ht="12" thickBot="1" x14ac:dyDescent="0.25">
      <c r="A223" s="121"/>
      <c r="B223" s="4"/>
      <c r="C223" s="4"/>
      <c r="D223" s="7">
        <v>15</v>
      </c>
      <c r="E223" s="169" t="s">
        <v>19</v>
      </c>
      <c r="F223" s="175">
        <v>11</v>
      </c>
      <c r="G223" s="175">
        <v>2</v>
      </c>
      <c r="H223" s="175">
        <v>2</v>
      </c>
      <c r="I223" s="175"/>
      <c r="J223" s="68">
        <f t="shared" si="51"/>
        <v>86.666666666666671</v>
      </c>
    </row>
    <row r="224" spans="1:10" s="139" customFormat="1" ht="12" thickBot="1" x14ac:dyDescent="0.25">
      <c r="A224" s="121"/>
      <c r="B224" s="4"/>
      <c r="C224" s="4"/>
      <c r="D224" s="7"/>
      <c r="E224" s="147" t="s">
        <v>6</v>
      </c>
      <c r="F224" s="198">
        <f t="shared" ref="F224" si="52">SUM(F209:F223)/15</f>
        <v>13</v>
      </c>
      <c r="G224" s="198">
        <f t="shared" ref="G224" si="53">SUM(G209:G223)/15</f>
        <v>1.6666666666666667</v>
      </c>
      <c r="H224" s="198">
        <f t="shared" ref="H224" si="54">SUM(H209:H223)/15</f>
        <v>0.33333333333333331</v>
      </c>
      <c r="I224" s="198">
        <f t="shared" ref="I224" si="55">SUM(I209:I223)/15</f>
        <v>0</v>
      </c>
      <c r="J224" s="80">
        <f>SUM(J209:J223)/15</f>
        <v>94.81481481481481</v>
      </c>
    </row>
    <row r="225" spans="1:10" s="196" customFormat="1" ht="36" x14ac:dyDescent="0.2">
      <c r="A225" s="134" t="s">
        <v>399</v>
      </c>
      <c r="B225" s="314">
        <v>18</v>
      </c>
      <c r="C225" s="314">
        <v>15</v>
      </c>
      <c r="D225" s="314">
        <v>45</v>
      </c>
      <c r="E225" s="261"/>
      <c r="F225" s="259">
        <v>3</v>
      </c>
      <c r="G225" s="259">
        <v>2</v>
      </c>
      <c r="H225" s="135">
        <v>1</v>
      </c>
      <c r="I225" s="135">
        <v>0</v>
      </c>
      <c r="J225" s="263" t="s">
        <v>62</v>
      </c>
    </row>
    <row r="226" spans="1:10" s="196" customFormat="1" ht="12.75" thickBot="1" x14ac:dyDescent="0.25">
      <c r="A226" s="131" t="s">
        <v>45</v>
      </c>
      <c r="B226" s="315"/>
      <c r="C226" s="315"/>
      <c r="D226" s="315"/>
      <c r="E226" s="262"/>
      <c r="F226" s="267"/>
      <c r="G226" s="267"/>
      <c r="H226" s="135"/>
      <c r="I226" s="135"/>
      <c r="J226" s="264"/>
    </row>
    <row r="227" spans="1:10" s="139" customFormat="1" ht="12" thickBot="1" x14ac:dyDescent="0.25">
      <c r="A227" s="121"/>
      <c r="B227" s="4"/>
      <c r="C227" s="4"/>
      <c r="D227" s="7">
        <v>1</v>
      </c>
      <c r="E227" s="169" t="s">
        <v>9</v>
      </c>
      <c r="F227" s="175">
        <v>14</v>
      </c>
      <c r="G227" s="175">
        <v>1</v>
      </c>
      <c r="H227" s="175"/>
      <c r="I227" s="175"/>
      <c r="J227" s="68">
        <f>SUM((F227*3+G227*2+H227*1+I227*0)*100/45)</f>
        <v>97.777777777777771</v>
      </c>
    </row>
    <row r="228" spans="1:10" s="139" customFormat="1" ht="23.25" thickBot="1" x14ac:dyDescent="0.25">
      <c r="A228" s="121"/>
      <c r="B228" s="4"/>
      <c r="C228" s="4"/>
      <c r="D228" s="7">
        <v>2</v>
      </c>
      <c r="E228" s="169" t="s">
        <v>123</v>
      </c>
      <c r="F228" s="175">
        <v>14</v>
      </c>
      <c r="G228" s="175">
        <v>1</v>
      </c>
      <c r="H228" s="175"/>
      <c r="I228" s="175"/>
      <c r="J228" s="68">
        <f t="shared" ref="J228:J241" si="56">SUM((F228*3+G228*2+H228*1+I228*0)*100/45)</f>
        <v>97.777777777777771</v>
      </c>
    </row>
    <row r="229" spans="1:10" s="139" customFormat="1" ht="12" thickBot="1" x14ac:dyDescent="0.25">
      <c r="A229" s="121"/>
      <c r="B229" s="4"/>
      <c r="C229" s="4"/>
      <c r="D229" s="7">
        <v>3</v>
      </c>
      <c r="E229" s="169" t="s">
        <v>11</v>
      </c>
      <c r="F229" s="175">
        <v>14</v>
      </c>
      <c r="G229" s="175">
        <v>1</v>
      </c>
      <c r="H229" s="175"/>
      <c r="I229" s="175"/>
      <c r="J229" s="68">
        <f t="shared" si="56"/>
        <v>97.777777777777771</v>
      </c>
    </row>
    <row r="230" spans="1:10" s="139" customFormat="1" ht="12" thickBot="1" x14ac:dyDescent="0.25">
      <c r="A230" s="121"/>
      <c r="B230" s="4"/>
      <c r="C230" s="4"/>
      <c r="D230" s="7">
        <v>4</v>
      </c>
      <c r="E230" s="169" t="s">
        <v>12</v>
      </c>
      <c r="F230" s="175">
        <v>14</v>
      </c>
      <c r="G230" s="175">
        <v>1</v>
      </c>
      <c r="H230" s="175"/>
      <c r="I230" s="175"/>
      <c r="J230" s="68">
        <f t="shared" si="56"/>
        <v>97.777777777777771</v>
      </c>
    </row>
    <row r="231" spans="1:10" s="139" customFormat="1" ht="12" thickBot="1" x14ac:dyDescent="0.25">
      <c r="A231" s="121"/>
      <c r="B231" s="4"/>
      <c r="C231" s="4"/>
      <c r="D231" s="7">
        <v>5</v>
      </c>
      <c r="E231" s="169" t="s">
        <v>13</v>
      </c>
      <c r="F231" s="175">
        <v>15</v>
      </c>
      <c r="G231" s="175"/>
      <c r="H231" s="175"/>
      <c r="I231" s="175"/>
      <c r="J231" s="68">
        <f t="shared" si="56"/>
        <v>100</v>
      </c>
    </row>
    <row r="232" spans="1:10" s="139" customFormat="1" ht="12" thickBot="1" x14ac:dyDescent="0.25">
      <c r="A232" s="121"/>
      <c r="B232" s="4"/>
      <c r="C232" s="4"/>
      <c r="D232" s="7">
        <v>6</v>
      </c>
      <c r="E232" s="169" t="s">
        <v>14</v>
      </c>
      <c r="F232" s="175">
        <v>14</v>
      </c>
      <c r="G232" s="175">
        <v>1</v>
      </c>
      <c r="H232" s="175"/>
      <c r="I232" s="175"/>
      <c r="J232" s="68">
        <f t="shared" si="56"/>
        <v>97.777777777777771</v>
      </c>
    </row>
    <row r="233" spans="1:10" s="139" customFormat="1" ht="12" thickBot="1" x14ac:dyDescent="0.25">
      <c r="A233" s="121"/>
      <c r="B233" s="4"/>
      <c r="C233" s="4"/>
      <c r="D233" s="7">
        <v>7</v>
      </c>
      <c r="E233" s="169" t="s">
        <v>124</v>
      </c>
      <c r="F233" s="175">
        <v>15</v>
      </c>
      <c r="G233" s="175"/>
      <c r="H233" s="175"/>
      <c r="I233" s="175"/>
      <c r="J233" s="68">
        <f t="shared" si="56"/>
        <v>100</v>
      </c>
    </row>
    <row r="234" spans="1:10" s="139" customFormat="1" ht="12" thickBot="1" x14ac:dyDescent="0.25">
      <c r="A234" s="121"/>
      <c r="B234" s="4"/>
      <c r="C234" s="4"/>
      <c r="D234" s="7">
        <v>8</v>
      </c>
      <c r="E234" s="169" t="s">
        <v>96</v>
      </c>
      <c r="F234" s="175">
        <v>15</v>
      </c>
      <c r="G234" s="175"/>
      <c r="H234" s="175"/>
      <c r="I234" s="175"/>
      <c r="J234" s="68">
        <f t="shared" si="56"/>
        <v>100</v>
      </c>
    </row>
    <row r="235" spans="1:10" s="139" customFormat="1" ht="12" thickBot="1" x14ac:dyDescent="0.25">
      <c r="A235" s="121"/>
      <c r="B235" s="4"/>
      <c r="C235" s="4"/>
      <c r="D235" s="7">
        <v>9</v>
      </c>
      <c r="E235" s="169" t="s">
        <v>15</v>
      </c>
      <c r="F235" s="175">
        <v>14</v>
      </c>
      <c r="G235" s="175">
        <v>1</v>
      </c>
      <c r="H235" s="175"/>
      <c r="I235" s="175"/>
      <c r="J235" s="68">
        <f t="shared" si="56"/>
        <v>97.777777777777771</v>
      </c>
    </row>
    <row r="236" spans="1:10" s="139" customFormat="1" ht="23.25" thickBot="1" x14ac:dyDescent="0.25">
      <c r="A236" s="121"/>
      <c r="B236" s="4"/>
      <c r="C236" s="4"/>
      <c r="D236" s="7">
        <v>10</v>
      </c>
      <c r="E236" s="169" t="s">
        <v>16</v>
      </c>
      <c r="F236" s="175">
        <v>15</v>
      </c>
      <c r="G236" s="175"/>
      <c r="H236" s="175"/>
      <c r="I236" s="175"/>
      <c r="J236" s="68">
        <f t="shared" si="56"/>
        <v>100</v>
      </c>
    </row>
    <row r="237" spans="1:10" s="139" customFormat="1" ht="12" thickBot="1" x14ac:dyDescent="0.25">
      <c r="A237" s="121"/>
      <c r="B237" s="4"/>
      <c r="C237" s="4"/>
      <c r="D237" s="7">
        <v>11</v>
      </c>
      <c r="E237" s="169" t="s">
        <v>20</v>
      </c>
      <c r="F237" s="175">
        <v>15</v>
      </c>
      <c r="G237" s="175"/>
      <c r="H237" s="175"/>
      <c r="I237" s="175"/>
      <c r="J237" s="68">
        <f t="shared" si="56"/>
        <v>100</v>
      </c>
    </row>
    <row r="238" spans="1:10" s="139" customFormat="1" ht="12" thickBot="1" x14ac:dyDescent="0.25">
      <c r="A238" s="121"/>
      <c r="B238" s="4"/>
      <c r="C238" s="4"/>
      <c r="D238" s="7">
        <v>12</v>
      </c>
      <c r="E238" s="169" t="s">
        <v>22</v>
      </c>
      <c r="F238" s="175">
        <v>15</v>
      </c>
      <c r="G238" s="175"/>
      <c r="H238" s="175"/>
      <c r="I238" s="175"/>
      <c r="J238" s="68">
        <f t="shared" si="56"/>
        <v>100</v>
      </c>
    </row>
    <row r="239" spans="1:10" s="139" customFormat="1" ht="12" thickBot="1" x14ac:dyDescent="0.25">
      <c r="A239" s="121"/>
      <c r="B239" s="4"/>
      <c r="C239" s="4"/>
      <c r="D239" s="7">
        <v>13</v>
      </c>
      <c r="E239" s="169" t="s">
        <v>17</v>
      </c>
      <c r="F239" s="175">
        <v>14</v>
      </c>
      <c r="G239" s="175">
        <v>1</v>
      </c>
      <c r="H239" s="175"/>
      <c r="I239" s="175"/>
      <c r="J239" s="68">
        <f t="shared" si="56"/>
        <v>97.777777777777771</v>
      </c>
    </row>
    <row r="240" spans="1:10" s="139" customFormat="1" ht="12" thickBot="1" x14ac:dyDescent="0.25">
      <c r="A240" s="121"/>
      <c r="B240" s="4"/>
      <c r="C240" s="4"/>
      <c r="D240" s="7">
        <v>14</v>
      </c>
      <c r="E240" s="169" t="s">
        <v>18</v>
      </c>
      <c r="F240" s="175">
        <v>15</v>
      </c>
      <c r="G240" s="175"/>
      <c r="H240" s="175"/>
      <c r="I240" s="175"/>
      <c r="J240" s="68">
        <f t="shared" si="56"/>
        <v>100</v>
      </c>
    </row>
    <row r="241" spans="1:10" s="139" customFormat="1" ht="12" thickBot="1" x14ac:dyDescent="0.25">
      <c r="A241" s="121"/>
      <c r="B241" s="4"/>
      <c r="C241" s="4"/>
      <c r="D241" s="7">
        <v>15</v>
      </c>
      <c r="E241" s="169" t="s">
        <v>19</v>
      </c>
      <c r="F241" s="175">
        <v>14</v>
      </c>
      <c r="G241" s="175">
        <v>1</v>
      </c>
      <c r="H241" s="175"/>
      <c r="I241" s="175"/>
      <c r="J241" s="68">
        <f t="shared" si="56"/>
        <v>97.777777777777771</v>
      </c>
    </row>
    <row r="242" spans="1:10" s="139" customFormat="1" ht="12" thickBot="1" x14ac:dyDescent="0.25">
      <c r="A242" s="121"/>
      <c r="B242" s="4"/>
      <c r="C242" s="4"/>
      <c r="D242" s="7"/>
      <c r="E242" s="147" t="s">
        <v>6</v>
      </c>
      <c r="F242" s="198">
        <f t="shared" ref="F242" si="57">SUM(F227:F241)/15</f>
        <v>14.466666666666667</v>
      </c>
      <c r="G242" s="198">
        <f t="shared" ref="G242" si="58">SUM(G227:G241)/15</f>
        <v>0.53333333333333333</v>
      </c>
      <c r="H242" s="198">
        <f t="shared" ref="H242" si="59">SUM(H227:H241)/15</f>
        <v>0</v>
      </c>
      <c r="I242" s="198">
        <f t="shared" ref="I242" si="60">SUM(I227:I241)/15</f>
        <v>0</v>
      </c>
      <c r="J242" s="80">
        <f>SUM(J227:J241)/15</f>
        <v>98.814814814814824</v>
      </c>
    </row>
    <row r="243" spans="1:10" s="196" customFormat="1" ht="24" customHeight="1" x14ac:dyDescent="0.2">
      <c r="A243" s="134" t="s">
        <v>400</v>
      </c>
      <c r="B243" s="314">
        <v>18</v>
      </c>
      <c r="C243" s="314">
        <v>15</v>
      </c>
      <c r="D243" s="314">
        <v>45</v>
      </c>
      <c r="E243" s="261"/>
      <c r="F243" s="259">
        <v>3</v>
      </c>
      <c r="G243" s="259">
        <v>2</v>
      </c>
      <c r="H243" s="135">
        <v>1</v>
      </c>
      <c r="I243" s="135">
        <v>0</v>
      </c>
      <c r="J243" s="263" t="s">
        <v>62</v>
      </c>
    </row>
    <row r="244" spans="1:10" s="196" customFormat="1" ht="12.75" thickBot="1" x14ac:dyDescent="0.25">
      <c r="A244" s="131" t="s">
        <v>51</v>
      </c>
      <c r="B244" s="315"/>
      <c r="C244" s="315"/>
      <c r="D244" s="315"/>
      <c r="E244" s="262"/>
      <c r="F244" s="267"/>
      <c r="G244" s="267"/>
      <c r="H244" s="135"/>
      <c r="I244" s="135"/>
      <c r="J244" s="264"/>
    </row>
    <row r="245" spans="1:10" s="139" customFormat="1" ht="12" thickBot="1" x14ac:dyDescent="0.25">
      <c r="A245" s="121"/>
      <c r="B245" s="4"/>
      <c r="C245" s="4"/>
      <c r="D245" s="7">
        <v>1</v>
      </c>
      <c r="E245" s="169" t="s">
        <v>9</v>
      </c>
      <c r="F245" s="175">
        <v>12</v>
      </c>
      <c r="G245" s="175">
        <v>2</v>
      </c>
      <c r="H245" s="175">
        <v>1</v>
      </c>
      <c r="I245" s="175"/>
      <c r="J245" s="68">
        <f>SUM((F245*3+G245*2+H245*1+I245*0)*100/45)</f>
        <v>91.111111111111114</v>
      </c>
    </row>
    <row r="246" spans="1:10" s="139" customFormat="1" ht="23.25" thickBot="1" x14ac:dyDescent="0.25">
      <c r="A246" s="121"/>
      <c r="B246" s="4"/>
      <c r="C246" s="4"/>
      <c r="D246" s="7">
        <v>2</v>
      </c>
      <c r="E246" s="169" t="s">
        <v>123</v>
      </c>
      <c r="F246" s="175">
        <v>12</v>
      </c>
      <c r="G246" s="175">
        <v>1</v>
      </c>
      <c r="H246" s="175">
        <v>2</v>
      </c>
      <c r="I246" s="175"/>
      <c r="J246" s="68">
        <f t="shared" ref="J246:J259" si="61">SUM((F246*3+G246*2+H246*1+I246*0)*100/45)</f>
        <v>88.888888888888886</v>
      </c>
    </row>
    <row r="247" spans="1:10" s="139" customFormat="1" ht="12" thickBot="1" x14ac:dyDescent="0.25">
      <c r="A247" s="121"/>
      <c r="B247" s="4"/>
      <c r="C247" s="4"/>
      <c r="D247" s="7">
        <v>3</v>
      </c>
      <c r="E247" s="169" t="s">
        <v>11</v>
      </c>
      <c r="F247" s="175">
        <v>13</v>
      </c>
      <c r="G247" s="175">
        <v>1</v>
      </c>
      <c r="H247" s="175">
        <v>1</v>
      </c>
      <c r="I247" s="175"/>
      <c r="J247" s="68">
        <f t="shared" si="61"/>
        <v>93.333333333333329</v>
      </c>
    </row>
    <row r="248" spans="1:10" s="139" customFormat="1" ht="12" thickBot="1" x14ac:dyDescent="0.25">
      <c r="A248" s="121"/>
      <c r="B248" s="4"/>
      <c r="C248" s="4"/>
      <c r="D248" s="7">
        <v>4</v>
      </c>
      <c r="E248" s="169" t="s">
        <v>12</v>
      </c>
      <c r="F248" s="175">
        <v>12</v>
      </c>
      <c r="G248" s="175">
        <v>3</v>
      </c>
      <c r="H248" s="175"/>
      <c r="I248" s="175"/>
      <c r="J248" s="68">
        <f t="shared" si="61"/>
        <v>93.333333333333329</v>
      </c>
    </row>
    <row r="249" spans="1:10" s="139" customFormat="1" ht="12" thickBot="1" x14ac:dyDescent="0.25">
      <c r="A249" s="121"/>
      <c r="B249" s="4"/>
      <c r="C249" s="4"/>
      <c r="D249" s="7">
        <v>5</v>
      </c>
      <c r="E249" s="169" t="s">
        <v>13</v>
      </c>
      <c r="F249" s="175">
        <v>11</v>
      </c>
      <c r="G249" s="175">
        <v>2</v>
      </c>
      <c r="H249" s="175">
        <v>1</v>
      </c>
      <c r="I249" s="175">
        <v>1</v>
      </c>
      <c r="J249" s="68">
        <f t="shared" si="61"/>
        <v>84.444444444444443</v>
      </c>
    </row>
    <row r="250" spans="1:10" s="139" customFormat="1" ht="12" thickBot="1" x14ac:dyDescent="0.25">
      <c r="A250" s="121"/>
      <c r="B250" s="4"/>
      <c r="C250" s="4"/>
      <c r="D250" s="7">
        <v>6</v>
      </c>
      <c r="E250" s="169" t="s">
        <v>14</v>
      </c>
      <c r="F250" s="175">
        <v>13</v>
      </c>
      <c r="G250" s="175"/>
      <c r="H250" s="175">
        <v>2</v>
      </c>
      <c r="I250" s="175"/>
      <c r="J250" s="68">
        <f t="shared" si="61"/>
        <v>91.111111111111114</v>
      </c>
    </row>
    <row r="251" spans="1:10" s="139" customFormat="1" ht="12" thickBot="1" x14ac:dyDescent="0.25">
      <c r="A251" s="121"/>
      <c r="B251" s="4"/>
      <c r="C251" s="4"/>
      <c r="D251" s="7">
        <v>7</v>
      </c>
      <c r="E251" s="169" t="s">
        <v>124</v>
      </c>
      <c r="F251" s="175">
        <v>12</v>
      </c>
      <c r="G251" s="175">
        <v>2</v>
      </c>
      <c r="H251" s="175">
        <v>1</v>
      </c>
      <c r="I251" s="175"/>
      <c r="J251" s="68">
        <f t="shared" si="61"/>
        <v>91.111111111111114</v>
      </c>
    </row>
    <row r="252" spans="1:10" s="139" customFormat="1" ht="12" thickBot="1" x14ac:dyDescent="0.25">
      <c r="A252" s="121"/>
      <c r="B252" s="4"/>
      <c r="C252" s="4"/>
      <c r="D252" s="7">
        <v>8</v>
      </c>
      <c r="E252" s="169" t="s">
        <v>96</v>
      </c>
      <c r="F252" s="175">
        <v>11</v>
      </c>
      <c r="G252" s="175">
        <v>2</v>
      </c>
      <c r="H252" s="175">
        <v>1</v>
      </c>
      <c r="I252" s="175">
        <v>2</v>
      </c>
      <c r="J252" s="68">
        <f t="shared" si="61"/>
        <v>84.444444444444443</v>
      </c>
    </row>
    <row r="253" spans="1:10" s="139" customFormat="1" ht="12" thickBot="1" x14ac:dyDescent="0.25">
      <c r="A253" s="121"/>
      <c r="B253" s="4"/>
      <c r="C253" s="4"/>
      <c r="D253" s="7">
        <v>9</v>
      </c>
      <c r="E253" s="169" t="s">
        <v>15</v>
      </c>
      <c r="F253" s="175">
        <v>9</v>
      </c>
      <c r="G253" s="175">
        <v>3</v>
      </c>
      <c r="H253" s="175">
        <v>2</v>
      </c>
      <c r="I253" s="175">
        <v>1</v>
      </c>
      <c r="J253" s="68">
        <f t="shared" si="61"/>
        <v>77.777777777777771</v>
      </c>
    </row>
    <row r="254" spans="1:10" s="139" customFormat="1" ht="23.25" thickBot="1" x14ac:dyDescent="0.25">
      <c r="A254" s="121"/>
      <c r="B254" s="4"/>
      <c r="C254" s="4"/>
      <c r="D254" s="7">
        <v>10</v>
      </c>
      <c r="E254" s="169" t="s">
        <v>16</v>
      </c>
      <c r="F254" s="175">
        <v>12</v>
      </c>
      <c r="G254" s="175">
        <v>1</v>
      </c>
      <c r="H254" s="175">
        <v>2</v>
      </c>
      <c r="I254" s="175"/>
      <c r="J254" s="68">
        <f t="shared" si="61"/>
        <v>88.888888888888886</v>
      </c>
    </row>
    <row r="255" spans="1:10" s="139" customFormat="1" ht="12" thickBot="1" x14ac:dyDescent="0.25">
      <c r="A255" s="121"/>
      <c r="B255" s="4"/>
      <c r="C255" s="4"/>
      <c r="D255" s="7">
        <v>11</v>
      </c>
      <c r="E255" s="169" t="s">
        <v>20</v>
      </c>
      <c r="F255" s="175">
        <v>12</v>
      </c>
      <c r="G255" s="175">
        <v>2</v>
      </c>
      <c r="H255" s="175">
        <v>1</v>
      </c>
      <c r="I255" s="175"/>
      <c r="J255" s="68">
        <f t="shared" si="61"/>
        <v>91.111111111111114</v>
      </c>
    </row>
    <row r="256" spans="1:10" s="139" customFormat="1" ht="12" thickBot="1" x14ac:dyDescent="0.25">
      <c r="A256" s="121"/>
      <c r="B256" s="4"/>
      <c r="C256" s="4"/>
      <c r="D256" s="7">
        <v>12</v>
      </c>
      <c r="E256" s="169" t="s">
        <v>22</v>
      </c>
      <c r="F256" s="175">
        <v>11</v>
      </c>
      <c r="G256" s="175">
        <v>3</v>
      </c>
      <c r="H256" s="175">
        <v>1</v>
      </c>
      <c r="I256" s="175"/>
      <c r="J256" s="68">
        <f t="shared" si="61"/>
        <v>88.888888888888886</v>
      </c>
    </row>
    <row r="257" spans="1:10" s="139" customFormat="1" ht="12" thickBot="1" x14ac:dyDescent="0.25">
      <c r="A257" s="121"/>
      <c r="B257" s="4"/>
      <c r="C257" s="4"/>
      <c r="D257" s="7">
        <v>13</v>
      </c>
      <c r="E257" s="169" t="s">
        <v>17</v>
      </c>
      <c r="F257" s="175">
        <v>13</v>
      </c>
      <c r="G257" s="175">
        <v>2</v>
      </c>
      <c r="H257" s="175"/>
      <c r="I257" s="175"/>
      <c r="J257" s="68">
        <f t="shared" si="61"/>
        <v>95.555555555555557</v>
      </c>
    </row>
    <row r="258" spans="1:10" s="139" customFormat="1" ht="12" thickBot="1" x14ac:dyDescent="0.25">
      <c r="A258" s="121"/>
      <c r="B258" s="4"/>
      <c r="C258" s="4"/>
      <c r="D258" s="7">
        <v>14</v>
      </c>
      <c r="E258" s="169" t="s">
        <v>18</v>
      </c>
      <c r="F258" s="175">
        <v>12</v>
      </c>
      <c r="G258" s="175">
        <v>1</v>
      </c>
      <c r="H258" s="175">
        <v>2</v>
      </c>
      <c r="I258" s="175"/>
      <c r="J258" s="68">
        <f t="shared" si="61"/>
        <v>88.888888888888886</v>
      </c>
    </row>
    <row r="259" spans="1:10" s="139" customFormat="1" ht="12" thickBot="1" x14ac:dyDescent="0.25">
      <c r="A259" s="121"/>
      <c r="B259" s="4"/>
      <c r="C259" s="4"/>
      <c r="D259" s="7">
        <v>15</v>
      </c>
      <c r="E259" s="169" t="s">
        <v>19</v>
      </c>
      <c r="F259" s="175">
        <v>8</v>
      </c>
      <c r="G259" s="175">
        <v>2</v>
      </c>
      <c r="H259" s="175">
        <v>3</v>
      </c>
      <c r="I259" s="175">
        <v>2</v>
      </c>
      <c r="J259" s="68">
        <f t="shared" si="61"/>
        <v>68.888888888888886</v>
      </c>
    </row>
    <row r="260" spans="1:10" s="139" customFormat="1" ht="12" thickBot="1" x14ac:dyDescent="0.25">
      <c r="A260" s="121"/>
      <c r="B260" s="4"/>
      <c r="C260" s="4"/>
      <c r="D260" s="7"/>
      <c r="E260" s="147" t="s">
        <v>6</v>
      </c>
      <c r="F260" s="198">
        <f t="shared" ref="F260" si="62">SUM(F245:F259)/15</f>
        <v>11.533333333333333</v>
      </c>
      <c r="G260" s="198">
        <f t="shared" ref="G260" si="63">SUM(G245:G259)/15</f>
        <v>1.8</v>
      </c>
      <c r="H260" s="198">
        <f t="shared" ref="H260" si="64">SUM(H245:H259)/15</f>
        <v>1.3333333333333333</v>
      </c>
      <c r="I260" s="198">
        <f t="shared" ref="I260" si="65">SUM(I245:I259)/15</f>
        <v>0.4</v>
      </c>
      <c r="J260" s="80">
        <f>SUM(J245:J259)/15</f>
        <v>87.851851851851862</v>
      </c>
    </row>
    <row r="261" spans="1:10" s="196" customFormat="1" ht="24" x14ac:dyDescent="0.2">
      <c r="A261" s="134" t="s">
        <v>401</v>
      </c>
      <c r="B261" s="314">
        <v>18</v>
      </c>
      <c r="C261" s="314">
        <v>15</v>
      </c>
      <c r="D261" s="314">
        <v>45</v>
      </c>
      <c r="E261" s="261"/>
      <c r="F261" s="259">
        <v>3</v>
      </c>
      <c r="G261" s="259">
        <v>2</v>
      </c>
      <c r="H261" s="135">
        <v>1</v>
      </c>
      <c r="I261" s="135">
        <v>0</v>
      </c>
      <c r="J261" s="263" t="s">
        <v>62</v>
      </c>
    </row>
    <row r="262" spans="1:10" s="196" customFormat="1" ht="12.75" thickBot="1" x14ac:dyDescent="0.25">
      <c r="A262" s="131" t="s">
        <v>139</v>
      </c>
      <c r="B262" s="315"/>
      <c r="C262" s="315"/>
      <c r="D262" s="315"/>
      <c r="E262" s="262"/>
      <c r="F262" s="267"/>
      <c r="G262" s="267"/>
      <c r="H262" s="135"/>
      <c r="I262" s="135"/>
      <c r="J262" s="264"/>
    </row>
    <row r="263" spans="1:10" s="139" customFormat="1" ht="12" thickBot="1" x14ac:dyDescent="0.25">
      <c r="A263" s="121"/>
      <c r="B263" s="4"/>
      <c r="C263" s="4"/>
      <c r="D263" s="7">
        <v>1</v>
      </c>
      <c r="E263" s="169" t="s">
        <v>9</v>
      </c>
      <c r="F263" s="175">
        <v>14</v>
      </c>
      <c r="G263" s="175">
        <v>1</v>
      </c>
      <c r="H263" s="175"/>
      <c r="I263" s="175"/>
      <c r="J263" s="68">
        <f>SUM((F263*3+G263*2+H263*1+I263*0)*100/45)</f>
        <v>97.777777777777771</v>
      </c>
    </row>
    <row r="264" spans="1:10" s="139" customFormat="1" ht="23.25" thickBot="1" x14ac:dyDescent="0.25">
      <c r="A264" s="121"/>
      <c r="B264" s="4"/>
      <c r="C264" s="4"/>
      <c r="D264" s="7">
        <v>2</v>
      </c>
      <c r="E264" s="169" t="s">
        <v>123</v>
      </c>
      <c r="F264" s="175">
        <v>13</v>
      </c>
      <c r="G264" s="175">
        <v>1</v>
      </c>
      <c r="H264" s="175">
        <v>1</v>
      </c>
      <c r="I264" s="175"/>
      <c r="J264" s="68">
        <f t="shared" ref="J264:J277" si="66">SUM((F264*3+G264*2+H264*1+I264*0)*100/45)</f>
        <v>93.333333333333329</v>
      </c>
    </row>
    <row r="265" spans="1:10" s="139" customFormat="1" ht="12" thickBot="1" x14ac:dyDescent="0.25">
      <c r="A265" s="121"/>
      <c r="B265" s="4"/>
      <c r="C265" s="4"/>
      <c r="D265" s="7">
        <v>3</v>
      </c>
      <c r="E265" s="169" t="s">
        <v>11</v>
      </c>
      <c r="F265" s="175">
        <v>13</v>
      </c>
      <c r="G265" s="175">
        <v>2</v>
      </c>
      <c r="H265" s="175"/>
      <c r="I265" s="175"/>
      <c r="J265" s="68">
        <f t="shared" si="66"/>
        <v>95.555555555555557</v>
      </c>
    </row>
    <row r="266" spans="1:10" s="139" customFormat="1" ht="12" thickBot="1" x14ac:dyDescent="0.25">
      <c r="A266" s="121"/>
      <c r="B266" s="4"/>
      <c r="C266" s="4"/>
      <c r="D266" s="7">
        <v>4</v>
      </c>
      <c r="E266" s="169" t="s">
        <v>12</v>
      </c>
      <c r="F266" s="175">
        <v>14</v>
      </c>
      <c r="G266" s="175">
        <v>1</v>
      </c>
      <c r="H266" s="175"/>
      <c r="I266" s="175"/>
      <c r="J266" s="68">
        <f t="shared" si="66"/>
        <v>97.777777777777771</v>
      </c>
    </row>
    <row r="267" spans="1:10" s="139" customFormat="1" ht="12" thickBot="1" x14ac:dyDescent="0.25">
      <c r="A267" s="121"/>
      <c r="B267" s="4"/>
      <c r="C267" s="4"/>
      <c r="D267" s="7">
        <v>5</v>
      </c>
      <c r="E267" s="169" t="s">
        <v>13</v>
      </c>
      <c r="F267" s="175">
        <v>13</v>
      </c>
      <c r="G267" s="175">
        <v>1</v>
      </c>
      <c r="H267" s="175">
        <v>1</v>
      </c>
      <c r="I267" s="175"/>
      <c r="J267" s="68">
        <f t="shared" si="66"/>
        <v>93.333333333333329</v>
      </c>
    </row>
    <row r="268" spans="1:10" s="139" customFormat="1" ht="12" thickBot="1" x14ac:dyDescent="0.25">
      <c r="A268" s="121"/>
      <c r="B268" s="4"/>
      <c r="C268" s="4"/>
      <c r="D268" s="7">
        <v>6</v>
      </c>
      <c r="E268" s="169" t="s">
        <v>14</v>
      </c>
      <c r="F268" s="175">
        <v>13</v>
      </c>
      <c r="G268" s="175">
        <v>2</v>
      </c>
      <c r="H268" s="175"/>
      <c r="I268" s="175"/>
      <c r="J268" s="68">
        <f t="shared" si="66"/>
        <v>95.555555555555557</v>
      </c>
    </row>
    <row r="269" spans="1:10" s="139" customFormat="1" ht="12" thickBot="1" x14ac:dyDescent="0.25">
      <c r="A269" s="121"/>
      <c r="B269" s="4"/>
      <c r="C269" s="4"/>
      <c r="D269" s="7">
        <v>7</v>
      </c>
      <c r="E269" s="169" t="s">
        <v>124</v>
      </c>
      <c r="F269" s="175">
        <v>14</v>
      </c>
      <c r="G269" s="175">
        <v>1</v>
      </c>
      <c r="H269" s="175"/>
      <c r="I269" s="175"/>
      <c r="J269" s="68">
        <f t="shared" si="66"/>
        <v>97.777777777777771</v>
      </c>
    </row>
    <row r="270" spans="1:10" s="139" customFormat="1" ht="12" thickBot="1" x14ac:dyDescent="0.25">
      <c r="A270" s="121"/>
      <c r="B270" s="4"/>
      <c r="C270" s="4"/>
      <c r="D270" s="7">
        <v>8</v>
      </c>
      <c r="E270" s="169" t="s">
        <v>96</v>
      </c>
      <c r="F270" s="175">
        <v>14</v>
      </c>
      <c r="G270" s="175">
        <v>1</v>
      </c>
      <c r="H270" s="175"/>
      <c r="I270" s="175"/>
      <c r="J270" s="68">
        <f t="shared" si="66"/>
        <v>97.777777777777771</v>
      </c>
    </row>
    <row r="271" spans="1:10" s="139" customFormat="1" ht="12" thickBot="1" x14ac:dyDescent="0.25">
      <c r="A271" s="121"/>
      <c r="B271" s="4"/>
      <c r="C271" s="4"/>
      <c r="D271" s="7">
        <v>9</v>
      </c>
      <c r="E271" s="169" t="s">
        <v>15</v>
      </c>
      <c r="F271" s="175">
        <v>13</v>
      </c>
      <c r="G271" s="175">
        <v>2</v>
      </c>
      <c r="H271" s="175"/>
      <c r="I271" s="175"/>
      <c r="J271" s="68">
        <f t="shared" si="66"/>
        <v>95.555555555555557</v>
      </c>
    </row>
    <row r="272" spans="1:10" s="139" customFormat="1" ht="23.25" thickBot="1" x14ac:dyDescent="0.25">
      <c r="A272" s="121"/>
      <c r="B272" s="4"/>
      <c r="C272" s="4"/>
      <c r="D272" s="7">
        <v>10</v>
      </c>
      <c r="E272" s="169" t="s">
        <v>16</v>
      </c>
      <c r="F272" s="175">
        <v>13</v>
      </c>
      <c r="G272" s="175">
        <v>1</v>
      </c>
      <c r="H272" s="175">
        <v>1</v>
      </c>
      <c r="I272" s="175"/>
      <c r="J272" s="68">
        <f t="shared" si="66"/>
        <v>93.333333333333329</v>
      </c>
    </row>
    <row r="273" spans="1:10" s="139" customFormat="1" ht="12" thickBot="1" x14ac:dyDescent="0.25">
      <c r="A273" s="121"/>
      <c r="B273" s="4"/>
      <c r="C273" s="4"/>
      <c r="D273" s="7">
        <v>11</v>
      </c>
      <c r="E273" s="169" t="s">
        <v>20</v>
      </c>
      <c r="F273" s="175">
        <v>13</v>
      </c>
      <c r="G273" s="175">
        <v>2</v>
      </c>
      <c r="H273" s="175"/>
      <c r="I273" s="175"/>
      <c r="J273" s="68">
        <f t="shared" si="66"/>
        <v>95.555555555555557</v>
      </c>
    </row>
    <row r="274" spans="1:10" s="139" customFormat="1" ht="12" thickBot="1" x14ac:dyDescent="0.25">
      <c r="A274" s="121"/>
      <c r="B274" s="4"/>
      <c r="C274" s="4"/>
      <c r="D274" s="7">
        <v>12</v>
      </c>
      <c r="E274" s="169" t="s">
        <v>22</v>
      </c>
      <c r="F274" s="175">
        <v>13</v>
      </c>
      <c r="G274" s="175">
        <v>1</v>
      </c>
      <c r="H274" s="175">
        <v>1</v>
      </c>
      <c r="I274" s="175"/>
      <c r="J274" s="68">
        <f t="shared" si="66"/>
        <v>93.333333333333329</v>
      </c>
    </row>
    <row r="275" spans="1:10" s="139" customFormat="1" ht="12" thickBot="1" x14ac:dyDescent="0.25">
      <c r="A275" s="121"/>
      <c r="B275" s="4"/>
      <c r="C275" s="4"/>
      <c r="D275" s="7">
        <v>13</v>
      </c>
      <c r="E275" s="169" t="s">
        <v>17</v>
      </c>
      <c r="F275" s="175">
        <v>13</v>
      </c>
      <c r="G275" s="175">
        <v>1</v>
      </c>
      <c r="H275" s="175">
        <v>1</v>
      </c>
      <c r="I275" s="175"/>
      <c r="J275" s="68">
        <f t="shared" si="66"/>
        <v>93.333333333333329</v>
      </c>
    </row>
    <row r="276" spans="1:10" s="139" customFormat="1" ht="12" thickBot="1" x14ac:dyDescent="0.25">
      <c r="A276" s="121"/>
      <c r="B276" s="4"/>
      <c r="C276" s="4"/>
      <c r="D276" s="7">
        <v>14</v>
      </c>
      <c r="E276" s="169" t="s">
        <v>18</v>
      </c>
      <c r="F276" s="175">
        <v>13</v>
      </c>
      <c r="G276" s="175">
        <v>1</v>
      </c>
      <c r="H276" s="175">
        <v>1</v>
      </c>
      <c r="I276" s="175"/>
      <c r="J276" s="68">
        <f t="shared" si="66"/>
        <v>93.333333333333329</v>
      </c>
    </row>
    <row r="277" spans="1:10" s="139" customFormat="1" ht="12" thickBot="1" x14ac:dyDescent="0.25">
      <c r="A277" s="121"/>
      <c r="B277" s="4"/>
      <c r="C277" s="4"/>
      <c r="D277" s="7">
        <v>15</v>
      </c>
      <c r="E277" s="169" t="s">
        <v>19</v>
      </c>
      <c r="F277" s="175">
        <v>12</v>
      </c>
      <c r="G277" s="175">
        <v>2</v>
      </c>
      <c r="H277" s="175">
        <v>1</v>
      </c>
      <c r="I277" s="175"/>
      <c r="J277" s="68">
        <f t="shared" si="66"/>
        <v>91.111111111111114</v>
      </c>
    </row>
    <row r="278" spans="1:10" s="139" customFormat="1" ht="12" thickBot="1" x14ac:dyDescent="0.25">
      <c r="A278" s="121"/>
      <c r="B278" s="4"/>
      <c r="C278" s="4"/>
      <c r="D278" s="7"/>
      <c r="E278" s="147" t="s">
        <v>6</v>
      </c>
      <c r="F278" s="198">
        <f t="shared" ref="F278" si="67">SUM(F263:F277)/15</f>
        <v>13.2</v>
      </c>
      <c r="G278" s="198">
        <f t="shared" ref="G278" si="68">SUM(G263:G277)/15</f>
        <v>1.3333333333333333</v>
      </c>
      <c r="H278" s="198">
        <v>1</v>
      </c>
      <c r="I278" s="198">
        <f t="shared" ref="I278" si="69">SUM(I263:I277)/15</f>
        <v>0</v>
      </c>
      <c r="J278" s="80">
        <f>SUM(J263:J277)/15</f>
        <v>94.962962962962962</v>
      </c>
    </row>
    <row r="279" spans="1:10" s="196" customFormat="1" ht="36" x14ac:dyDescent="0.2">
      <c r="A279" s="134" t="s">
        <v>402</v>
      </c>
      <c r="B279" s="314">
        <v>18</v>
      </c>
      <c r="C279" s="314">
        <v>15</v>
      </c>
      <c r="D279" s="314">
        <v>45</v>
      </c>
      <c r="E279" s="261"/>
      <c r="F279" s="259">
        <v>3</v>
      </c>
      <c r="G279" s="259">
        <v>2</v>
      </c>
      <c r="H279" s="135">
        <v>1</v>
      </c>
      <c r="I279" s="135">
        <v>0</v>
      </c>
      <c r="J279" s="263" t="s">
        <v>62</v>
      </c>
    </row>
    <row r="280" spans="1:10" s="196" customFormat="1" ht="12.75" thickBot="1" x14ac:dyDescent="0.25">
      <c r="A280" s="131" t="s">
        <v>125</v>
      </c>
      <c r="B280" s="315"/>
      <c r="C280" s="315"/>
      <c r="D280" s="315"/>
      <c r="E280" s="262"/>
      <c r="F280" s="267"/>
      <c r="G280" s="267"/>
      <c r="H280" s="135"/>
      <c r="I280" s="135"/>
      <c r="J280" s="264"/>
    </row>
    <row r="281" spans="1:10" s="139" customFormat="1" ht="12" thickBot="1" x14ac:dyDescent="0.25">
      <c r="A281" s="121"/>
      <c r="B281" s="4"/>
      <c r="C281" s="4"/>
      <c r="D281" s="7">
        <v>1</v>
      </c>
      <c r="E281" s="169" t="s">
        <v>9</v>
      </c>
      <c r="F281" s="175">
        <v>15</v>
      </c>
      <c r="G281" s="175"/>
      <c r="H281" s="175"/>
      <c r="I281" s="175"/>
      <c r="J281" s="68">
        <f>SUM((F281*3+G281*2+H281*1+I281*0)*100/45)</f>
        <v>100</v>
      </c>
    </row>
    <row r="282" spans="1:10" s="139" customFormat="1" ht="23.25" thickBot="1" x14ac:dyDescent="0.25">
      <c r="A282" s="121"/>
      <c r="B282" s="4"/>
      <c r="C282" s="4"/>
      <c r="D282" s="7">
        <v>2</v>
      </c>
      <c r="E282" s="169" t="s">
        <v>123</v>
      </c>
      <c r="F282" s="175">
        <v>15</v>
      </c>
      <c r="G282" s="175"/>
      <c r="H282" s="175"/>
      <c r="I282" s="175"/>
      <c r="J282" s="68">
        <f t="shared" ref="J282:J295" si="70">SUM((F282*3+G282*2+H282*1+I282*0)*100/45)</f>
        <v>100</v>
      </c>
    </row>
    <row r="283" spans="1:10" s="139" customFormat="1" ht="12" thickBot="1" x14ac:dyDescent="0.25">
      <c r="A283" s="121"/>
      <c r="B283" s="4"/>
      <c r="C283" s="4"/>
      <c r="D283" s="7">
        <v>3</v>
      </c>
      <c r="E283" s="169" t="s">
        <v>11</v>
      </c>
      <c r="F283" s="175">
        <v>14</v>
      </c>
      <c r="G283" s="175">
        <v>1</v>
      </c>
      <c r="H283" s="175"/>
      <c r="I283" s="175"/>
      <c r="J283" s="68">
        <f t="shared" si="70"/>
        <v>97.777777777777771</v>
      </c>
    </row>
    <row r="284" spans="1:10" s="139" customFormat="1" ht="12" thickBot="1" x14ac:dyDescent="0.25">
      <c r="A284" s="121"/>
      <c r="B284" s="4"/>
      <c r="C284" s="4"/>
      <c r="D284" s="7">
        <v>4</v>
      </c>
      <c r="E284" s="169" t="s">
        <v>12</v>
      </c>
      <c r="F284" s="175">
        <v>14</v>
      </c>
      <c r="G284" s="175">
        <v>1</v>
      </c>
      <c r="H284" s="175"/>
      <c r="I284" s="175"/>
      <c r="J284" s="68">
        <f t="shared" si="70"/>
        <v>97.777777777777771</v>
      </c>
    </row>
    <row r="285" spans="1:10" s="139" customFormat="1" ht="12" thickBot="1" x14ac:dyDescent="0.25">
      <c r="A285" s="121"/>
      <c r="B285" s="4"/>
      <c r="C285" s="4"/>
      <c r="D285" s="7">
        <v>5</v>
      </c>
      <c r="E285" s="169" t="s">
        <v>13</v>
      </c>
      <c r="F285" s="175">
        <v>15</v>
      </c>
      <c r="G285" s="175"/>
      <c r="H285" s="175"/>
      <c r="I285" s="175"/>
      <c r="J285" s="68">
        <f t="shared" si="70"/>
        <v>100</v>
      </c>
    </row>
    <row r="286" spans="1:10" s="139" customFormat="1" ht="12" thickBot="1" x14ac:dyDescent="0.25">
      <c r="A286" s="121"/>
      <c r="B286" s="4"/>
      <c r="C286" s="4"/>
      <c r="D286" s="7">
        <v>6</v>
      </c>
      <c r="E286" s="169" t="s">
        <v>14</v>
      </c>
      <c r="F286" s="175">
        <v>15</v>
      </c>
      <c r="G286" s="175"/>
      <c r="H286" s="175"/>
      <c r="I286" s="175"/>
      <c r="J286" s="68">
        <f t="shared" si="70"/>
        <v>100</v>
      </c>
    </row>
    <row r="287" spans="1:10" s="139" customFormat="1" ht="12" thickBot="1" x14ac:dyDescent="0.25">
      <c r="A287" s="121"/>
      <c r="B287" s="4"/>
      <c r="C287" s="4"/>
      <c r="D287" s="7">
        <v>7</v>
      </c>
      <c r="E287" s="169" t="s">
        <v>124</v>
      </c>
      <c r="F287" s="175">
        <v>15</v>
      </c>
      <c r="G287" s="175"/>
      <c r="H287" s="175"/>
      <c r="I287" s="175"/>
      <c r="J287" s="68">
        <f t="shared" si="70"/>
        <v>100</v>
      </c>
    </row>
    <row r="288" spans="1:10" s="139" customFormat="1" ht="12" thickBot="1" x14ac:dyDescent="0.25">
      <c r="A288" s="121"/>
      <c r="B288" s="4"/>
      <c r="C288" s="4"/>
      <c r="D288" s="7">
        <v>8</v>
      </c>
      <c r="E288" s="169" t="s">
        <v>96</v>
      </c>
      <c r="F288" s="175">
        <v>14</v>
      </c>
      <c r="G288" s="175">
        <v>1</v>
      </c>
      <c r="H288" s="175"/>
      <c r="I288" s="175"/>
      <c r="J288" s="68">
        <f t="shared" si="70"/>
        <v>97.777777777777771</v>
      </c>
    </row>
    <row r="289" spans="1:10" s="139" customFormat="1" ht="12" thickBot="1" x14ac:dyDescent="0.25">
      <c r="A289" s="121"/>
      <c r="B289" s="4"/>
      <c r="C289" s="4"/>
      <c r="D289" s="7">
        <v>9</v>
      </c>
      <c r="E289" s="169" t="s">
        <v>15</v>
      </c>
      <c r="F289" s="175">
        <v>15</v>
      </c>
      <c r="G289" s="175"/>
      <c r="H289" s="175"/>
      <c r="I289" s="175"/>
      <c r="J289" s="68">
        <f t="shared" si="70"/>
        <v>100</v>
      </c>
    </row>
    <row r="290" spans="1:10" s="139" customFormat="1" ht="23.25" thickBot="1" x14ac:dyDescent="0.25">
      <c r="A290" s="121"/>
      <c r="B290" s="4"/>
      <c r="C290" s="4"/>
      <c r="D290" s="7">
        <v>10</v>
      </c>
      <c r="E290" s="169" t="s">
        <v>16</v>
      </c>
      <c r="F290" s="175">
        <v>15</v>
      </c>
      <c r="G290" s="175"/>
      <c r="H290" s="175"/>
      <c r="I290" s="175"/>
      <c r="J290" s="68">
        <f t="shared" si="70"/>
        <v>100</v>
      </c>
    </row>
    <row r="291" spans="1:10" s="139" customFormat="1" ht="12" thickBot="1" x14ac:dyDescent="0.25">
      <c r="A291" s="121"/>
      <c r="B291" s="4"/>
      <c r="C291" s="4"/>
      <c r="D291" s="7">
        <v>11</v>
      </c>
      <c r="E291" s="169" t="s">
        <v>20</v>
      </c>
      <c r="F291" s="175">
        <v>14</v>
      </c>
      <c r="G291" s="175">
        <v>1</v>
      </c>
      <c r="H291" s="175"/>
      <c r="I291" s="175"/>
      <c r="J291" s="68">
        <f t="shared" si="70"/>
        <v>97.777777777777771</v>
      </c>
    </row>
    <row r="292" spans="1:10" s="139" customFormat="1" ht="12" thickBot="1" x14ac:dyDescent="0.25">
      <c r="A292" s="121"/>
      <c r="B292" s="4"/>
      <c r="C292" s="4"/>
      <c r="D292" s="7">
        <v>12</v>
      </c>
      <c r="E292" s="169" t="s">
        <v>22</v>
      </c>
      <c r="F292" s="175">
        <v>15</v>
      </c>
      <c r="G292" s="175"/>
      <c r="H292" s="175"/>
      <c r="I292" s="175"/>
      <c r="J292" s="68">
        <v>100</v>
      </c>
    </row>
    <row r="293" spans="1:10" s="139" customFormat="1" ht="12" thickBot="1" x14ac:dyDescent="0.25">
      <c r="A293" s="121"/>
      <c r="B293" s="4"/>
      <c r="C293" s="4"/>
      <c r="D293" s="7">
        <v>13</v>
      </c>
      <c r="E293" s="169" t="s">
        <v>17</v>
      </c>
      <c r="F293" s="175">
        <v>15</v>
      </c>
      <c r="G293" s="175"/>
      <c r="H293" s="175"/>
      <c r="I293" s="175"/>
      <c r="J293" s="68">
        <f t="shared" si="70"/>
        <v>100</v>
      </c>
    </row>
    <row r="294" spans="1:10" s="139" customFormat="1" ht="12" thickBot="1" x14ac:dyDescent="0.25">
      <c r="A294" s="121"/>
      <c r="B294" s="4"/>
      <c r="C294" s="4"/>
      <c r="D294" s="7">
        <v>14</v>
      </c>
      <c r="E294" s="169" t="s">
        <v>18</v>
      </c>
      <c r="F294" s="175">
        <v>15</v>
      </c>
      <c r="G294" s="175"/>
      <c r="H294" s="175"/>
      <c r="I294" s="175"/>
      <c r="J294" s="68">
        <f t="shared" si="70"/>
        <v>100</v>
      </c>
    </row>
    <row r="295" spans="1:10" s="139" customFormat="1" ht="12" thickBot="1" x14ac:dyDescent="0.25">
      <c r="A295" s="121"/>
      <c r="B295" s="4"/>
      <c r="C295" s="4"/>
      <c r="D295" s="7">
        <v>15</v>
      </c>
      <c r="E295" s="169" t="s">
        <v>19</v>
      </c>
      <c r="F295" s="175">
        <v>15</v>
      </c>
      <c r="G295" s="175"/>
      <c r="H295" s="175"/>
      <c r="I295" s="175"/>
      <c r="J295" s="68">
        <f t="shared" si="70"/>
        <v>100</v>
      </c>
    </row>
    <row r="296" spans="1:10" s="139" customFormat="1" ht="12" thickBot="1" x14ac:dyDescent="0.25">
      <c r="A296" s="121"/>
      <c r="B296" s="4"/>
      <c r="C296" s="4"/>
      <c r="D296" s="7"/>
      <c r="E296" s="147" t="s">
        <v>6</v>
      </c>
      <c r="F296" s="198">
        <f t="shared" ref="F296" si="71">SUM(F281:F295)/15</f>
        <v>14.733333333333333</v>
      </c>
      <c r="G296" s="198">
        <f t="shared" ref="G296" si="72">SUM(G281:G295)/15</f>
        <v>0.26666666666666666</v>
      </c>
      <c r="H296" s="198">
        <f t="shared" ref="H296" si="73">SUM(H281:H295)/15</f>
        <v>0</v>
      </c>
      <c r="I296" s="198">
        <f t="shared" ref="I296" si="74">SUM(I281:I295)/15</f>
        <v>0</v>
      </c>
      <c r="J296" s="80">
        <f>SUM(J281:J295)/15</f>
        <v>99.407407407407405</v>
      </c>
    </row>
    <row r="297" spans="1:10" s="196" customFormat="1" ht="27.6" customHeight="1" x14ac:dyDescent="0.2">
      <c r="A297" s="134" t="s">
        <v>81</v>
      </c>
      <c r="B297" s="314">
        <v>18</v>
      </c>
      <c r="C297" s="314">
        <v>15</v>
      </c>
      <c r="D297" s="314">
        <v>45</v>
      </c>
      <c r="E297" s="261"/>
      <c r="F297" s="259">
        <v>3</v>
      </c>
      <c r="G297" s="259">
        <v>2</v>
      </c>
      <c r="H297" s="135">
        <v>1</v>
      </c>
      <c r="I297" s="135">
        <v>0</v>
      </c>
      <c r="J297" s="263" t="s">
        <v>62</v>
      </c>
    </row>
    <row r="298" spans="1:10" s="196" customFormat="1" ht="12.75" customHeight="1" thickBot="1" x14ac:dyDescent="0.25">
      <c r="A298" s="131" t="s">
        <v>403</v>
      </c>
      <c r="B298" s="315"/>
      <c r="C298" s="315"/>
      <c r="D298" s="315"/>
      <c r="E298" s="262"/>
      <c r="F298" s="267"/>
      <c r="G298" s="267"/>
      <c r="H298" s="135"/>
      <c r="I298" s="135"/>
      <c r="J298" s="264"/>
    </row>
    <row r="299" spans="1:10" s="139" customFormat="1" ht="12" thickBot="1" x14ac:dyDescent="0.25">
      <c r="A299" s="121"/>
      <c r="B299" s="4"/>
      <c r="C299" s="4"/>
      <c r="D299" s="7">
        <v>1</v>
      </c>
      <c r="E299" s="169" t="s">
        <v>9</v>
      </c>
      <c r="F299" s="175">
        <v>15</v>
      </c>
      <c r="G299" s="175"/>
      <c r="H299" s="175"/>
      <c r="I299" s="175"/>
      <c r="J299" s="68">
        <f>SUM((F299*3+G299*2+H299*1+I299*0)*100/45)</f>
        <v>100</v>
      </c>
    </row>
    <row r="300" spans="1:10" s="139" customFormat="1" ht="23.25" thickBot="1" x14ac:dyDescent="0.25">
      <c r="A300" s="121"/>
      <c r="B300" s="4"/>
      <c r="C300" s="4"/>
      <c r="D300" s="7">
        <v>2</v>
      </c>
      <c r="E300" s="169" t="s">
        <v>123</v>
      </c>
      <c r="F300" s="175">
        <v>15</v>
      </c>
      <c r="G300" s="175"/>
      <c r="H300" s="175"/>
      <c r="I300" s="175"/>
      <c r="J300" s="68">
        <f t="shared" ref="J300:J313" si="75">SUM((F300*3+G300*2+H300*1+I300*0)*100/45)</f>
        <v>100</v>
      </c>
    </row>
    <row r="301" spans="1:10" s="139" customFormat="1" ht="12" thickBot="1" x14ac:dyDescent="0.25">
      <c r="A301" s="121"/>
      <c r="B301" s="4"/>
      <c r="C301" s="4"/>
      <c r="D301" s="7">
        <v>3</v>
      </c>
      <c r="E301" s="169" t="s">
        <v>11</v>
      </c>
      <c r="F301" s="175">
        <v>15</v>
      </c>
      <c r="G301" s="175"/>
      <c r="H301" s="175"/>
      <c r="I301" s="175"/>
      <c r="J301" s="68">
        <f t="shared" si="75"/>
        <v>100</v>
      </c>
    </row>
    <row r="302" spans="1:10" s="139" customFormat="1" ht="12" thickBot="1" x14ac:dyDescent="0.25">
      <c r="A302" s="121"/>
      <c r="B302" s="4"/>
      <c r="C302" s="4"/>
      <c r="D302" s="7">
        <v>4</v>
      </c>
      <c r="E302" s="169" t="s">
        <v>12</v>
      </c>
      <c r="F302" s="175">
        <v>15</v>
      </c>
      <c r="G302" s="175"/>
      <c r="H302" s="175"/>
      <c r="I302" s="175"/>
      <c r="J302" s="68">
        <f t="shared" si="75"/>
        <v>100</v>
      </c>
    </row>
    <row r="303" spans="1:10" s="139" customFormat="1" ht="12" thickBot="1" x14ac:dyDescent="0.25">
      <c r="A303" s="121"/>
      <c r="B303" s="4"/>
      <c r="C303" s="4"/>
      <c r="D303" s="7">
        <v>5</v>
      </c>
      <c r="E303" s="169" t="s">
        <v>13</v>
      </c>
      <c r="F303" s="175">
        <v>15</v>
      </c>
      <c r="G303" s="175"/>
      <c r="H303" s="175"/>
      <c r="I303" s="175"/>
      <c r="J303" s="68">
        <f t="shared" si="75"/>
        <v>100</v>
      </c>
    </row>
    <row r="304" spans="1:10" s="139" customFormat="1" ht="12" thickBot="1" x14ac:dyDescent="0.25">
      <c r="A304" s="121"/>
      <c r="B304" s="4"/>
      <c r="C304" s="4"/>
      <c r="D304" s="7">
        <v>6</v>
      </c>
      <c r="E304" s="169" t="s">
        <v>14</v>
      </c>
      <c r="F304" s="175">
        <v>15</v>
      </c>
      <c r="G304" s="175"/>
      <c r="H304" s="175"/>
      <c r="I304" s="175"/>
      <c r="J304" s="68">
        <f t="shared" si="75"/>
        <v>100</v>
      </c>
    </row>
    <row r="305" spans="1:10" s="139" customFormat="1" ht="12" thickBot="1" x14ac:dyDescent="0.25">
      <c r="A305" s="121"/>
      <c r="B305" s="4"/>
      <c r="C305" s="4"/>
      <c r="D305" s="7">
        <v>7</v>
      </c>
      <c r="E305" s="169" t="s">
        <v>124</v>
      </c>
      <c r="F305" s="175">
        <v>15</v>
      </c>
      <c r="G305" s="175"/>
      <c r="H305" s="175"/>
      <c r="I305" s="175"/>
      <c r="J305" s="68">
        <f t="shared" si="75"/>
        <v>100</v>
      </c>
    </row>
    <row r="306" spans="1:10" s="139" customFormat="1" ht="12" thickBot="1" x14ac:dyDescent="0.25">
      <c r="A306" s="121"/>
      <c r="B306" s="4"/>
      <c r="C306" s="4"/>
      <c r="D306" s="7">
        <v>8</v>
      </c>
      <c r="E306" s="169" t="s">
        <v>96</v>
      </c>
      <c r="F306" s="175">
        <v>15</v>
      </c>
      <c r="G306" s="175"/>
      <c r="H306" s="175"/>
      <c r="I306" s="175"/>
      <c r="J306" s="68">
        <f t="shared" si="75"/>
        <v>100</v>
      </c>
    </row>
    <row r="307" spans="1:10" s="139" customFormat="1" ht="12" thickBot="1" x14ac:dyDescent="0.25">
      <c r="A307" s="121"/>
      <c r="B307" s="4"/>
      <c r="C307" s="4"/>
      <c r="D307" s="7">
        <v>9</v>
      </c>
      <c r="E307" s="169" t="s">
        <v>15</v>
      </c>
      <c r="F307" s="175">
        <v>15</v>
      </c>
      <c r="G307" s="175"/>
      <c r="H307" s="175"/>
      <c r="I307" s="175"/>
      <c r="J307" s="68">
        <f t="shared" si="75"/>
        <v>100</v>
      </c>
    </row>
    <row r="308" spans="1:10" s="139" customFormat="1" ht="23.25" thickBot="1" x14ac:dyDescent="0.25">
      <c r="A308" s="121"/>
      <c r="B308" s="4"/>
      <c r="C308" s="4"/>
      <c r="D308" s="7">
        <v>10</v>
      </c>
      <c r="E308" s="169" t="s">
        <v>16</v>
      </c>
      <c r="F308" s="175">
        <v>15</v>
      </c>
      <c r="G308" s="175"/>
      <c r="H308" s="175"/>
      <c r="I308" s="175"/>
      <c r="J308" s="68">
        <f t="shared" si="75"/>
        <v>100</v>
      </c>
    </row>
    <row r="309" spans="1:10" s="139" customFormat="1" ht="12" thickBot="1" x14ac:dyDescent="0.25">
      <c r="A309" s="121"/>
      <c r="B309" s="4"/>
      <c r="C309" s="4"/>
      <c r="D309" s="7">
        <v>11</v>
      </c>
      <c r="E309" s="169" t="s">
        <v>20</v>
      </c>
      <c r="F309" s="175">
        <v>15</v>
      </c>
      <c r="G309" s="175"/>
      <c r="H309" s="175"/>
      <c r="I309" s="175"/>
      <c r="J309" s="68">
        <f t="shared" si="75"/>
        <v>100</v>
      </c>
    </row>
    <row r="310" spans="1:10" s="139" customFormat="1" ht="12" thickBot="1" x14ac:dyDescent="0.25">
      <c r="A310" s="121"/>
      <c r="B310" s="4"/>
      <c r="C310" s="4"/>
      <c r="D310" s="7">
        <v>12</v>
      </c>
      <c r="E310" s="169" t="s">
        <v>22</v>
      </c>
      <c r="F310" s="175">
        <v>15</v>
      </c>
      <c r="G310" s="175"/>
      <c r="H310" s="175"/>
      <c r="I310" s="175"/>
      <c r="J310" s="68">
        <f t="shared" si="75"/>
        <v>100</v>
      </c>
    </row>
    <row r="311" spans="1:10" s="139" customFormat="1" ht="12" thickBot="1" x14ac:dyDescent="0.25">
      <c r="A311" s="121"/>
      <c r="B311" s="4"/>
      <c r="C311" s="4"/>
      <c r="D311" s="7">
        <v>13</v>
      </c>
      <c r="E311" s="169" t="s">
        <v>17</v>
      </c>
      <c r="F311" s="175">
        <v>15</v>
      </c>
      <c r="G311" s="175"/>
      <c r="H311" s="175"/>
      <c r="I311" s="175"/>
      <c r="J311" s="68">
        <f t="shared" si="75"/>
        <v>100</v>
      </c>
    </row>
    <row r="312" spans="1:10" s="139" customFormat="1" ht="12" thickBot="1" x14ac:dyDescent="0.25">
      <c r="A312" s="121"/>
      <c r="B312" s="4"/>
      <c r="C312" s="4"/>
      <c r="D312" s="7">
        <v>14</v>
      </c>
      <c r="E312" s="169" t="s">
        <v>18</v>
      </c>
      <c r="F312" s="175">
        <v>15</v>
      </c>
      <c r="G312" s="175"/>
      <c r="H312" s="175"/>
      <c r="I312" s="175"/>
      <c r="J312" s="68">
        <v>100</v>
      </c>
    </row>
    <row r="313" spans="1:10" s="139" customFormat="1" ht="12" thickBot="1" x14ac:dyDescent="0.25">
      <c r="A313" s="121"/>
      <c r="B313" s="4"/>
      <c r="C313" s="4"/>
      <c r="D313" s="7">
        <v>15</v>
      </c>
      <c r="E313" s="169" t="s">
        <v>19</v>
      </c>
      <c r="F313" s="175">
        <v>15</v>
      </c>
      <c r="G313" s="175"/>
      <c r="H313" s="175"/>
      <c r="I313" s="175"/>
      <c r="J313" s="68">
        <f t="shared" si="75"/>
        <v>100</v>
      </c>
    </row>
    <row r="314" spans="1:10" s="139" customFormat="1" ht="12" thickBot="1" x14ac:dyDescent="0.25">
      <c r="A314" s="121"/>
      <c r="B314" s="4"/>
      <c r="C314" s="4"/>
      <c r="D314" s="7"/>
      <c r="E314" s="147" t="s">
        <v>6</v>
      </c>
      <c r="F314" s="198">
        <f t="shared" ref="F314" si="76">SUM(F299:F313)/15</f>
        <v>15</v>
      </c>
      <c r="G314" s="198">
        <f t="shared" ref="G314" si="77">SUM(G299:G313)/15</f>
        <v>0</v>
      </c>
      <c r="H314" s="198">
        <f t="shared" ref="H314" si="78">SUM(H299:H313)/15</f>
        <v>0</v>
      </c>
      <c r="I314" s="198">
        <f t="shared" ref="I314" si="79">SUM(I299:I313)/15</f>
        <v>0</v>
      </c>
      <c r="J314" s="80">
        <f>SUM(J299:J313)/15</f>
        <v>100</v>
      </c>
    </row>
    <row r="315" spans="1:10" s="196" customFormat="1" ht="12.75" thickBot="1" x14ac:dyDescent="0.25">
      <c r="A315" s="139"/>
      <c r="B315" s="139"/>
      <c r="C315" s="139"/>
      <c r="D315" s="139"/>
      <c r="E315" s="139"/>
      <c r="F315" s="139"/>
      <c r="G315" s="139"/>
      <c r="H315" s="139"/>
      <c r="I315" s="139"/>
      <c r="J315" s="93">
        <f>SUM(J25+J43+J61+J79+J97+J115+J133+J151++J169+J188+J206+J224+J242+J260+J278+J296+J314)/17</f>
        <v>96.618736383442268</v>
      </c>
    </row>
    <row r="316" spans="1:10" s="196" customFormat="1" ht="12" x14ac:dyDescent="0.2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</row>
    <row r="317" spans="1:10" s="139" customFormat="1" ht="11.25" x14ac:dyDescent="0.2"/>
    <row r="318" spans="1:10" s="139" customFormat="1" ht="11.25" x14ac:dyDescent="0.2"/>
    <row r="319" spans="1:10" s="139" customFormat="1" ht="11.25" x14ac:dyDescent="0.2"/>
    <row r="320" spans="1:10" s="139" customFormat="1" ht="11.25" x14ac:dyDescent="0.2"/>
    <row r="321" spans="1:10" s="139" customFormat="1" ht="11.25" x14ac:dyDescent="0.2"/>
    <row r="322" spans="1:10" s="139" customFormat="1" ht="11.25" x14ac:dyDescent="0.2"/>
    <row r="323" spans="1:10" s="139" customFormat="1" ht="11.25" x14ac:dyDescent="0.2"/>
    <row r="324" spans="1:10" s="139" customFormat="1" ht="11.25" x14ac:dyDescent="0.2"/>
    <row r="325" spans="1:10" s="139" customFormat="1" ht="11.25" x14ac:dyDescent="0.2"/>
    <row r="326" spans="1:10" s="139" customFormat="1" ht="11.25" x14ac:dyDescent="0.2"/>
    <row r="327" spans="1:10" s="139" customFormat="1" ht="11.25" x14ac:dyDescent="0.2"/>
    <row r="328" spans="1:10" s="139" customFormat="1" ht="11.25" x14ac:dyDescent="0.2"/>
    <row r="329" spans="1:10" s="139" customFormat="1" ht="11.25" x14ac:dyDescent="0.2"/>
    <row r="330" spans="1:10" s="139" customFormat="1" ht="11.25" x14ac:dyDescent="0.2"/>
    <row r="331" spans="1:10" s="139" customFormat="1" ht="11.25" x14ac:dyDescent="0.2"/>
    <row r="332" spans="1:10" s="139" customFormat="1" ht="11.25" x14ac:dyDescent="0.2"/>
    <row r="333" spans="1:10" s="196" customFormat="1" ht="12" x14ac:dyDescent="0.2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s="196" customFormat="1" ht="12" x14ac:dyDescent="0.2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s="139" customFormat="1" ht="11.25" x14ac:dyDescent="0.2"/>
    <row r="336" spans="1:10" s="139" customFormat="1" ht="11.25" x14ac:dyDescent="0.2"/>
    <row r="337" s="139" customFormat="1" ht="11.25" x14ac:dyDescent="0.2"/>
    <row r="338" s="139" customFormat="1" ht="11.25" x14ac:dyDescent="0.2"/>
    <row r="339" s="139" customFormat="1" ht="11.25" x14ac:dyDescent="0.2"/>
    <row r="340" s="139" customFormat="1" ht="11.25" x14ac:dyDescent="0.2"/>
    <row r="341" s="139" customFormat="1" ht="11.25" x14ac:dyDescent="0.2"/>
    <row r="342" s="139" customFormat="1" ht="11.25" x14ac:dyDescent="0.2"/>
    <row r="343" s="139" customFormat="1" ht="11.25" x14ac:dyDescent="0.2"/>
    <row r="344" s="139" customFormat="1" ht="11.25" x14ac:dyDescent="0.2"/>
    <row r="345" s="139" customFormat="1" ht="11.25" x14ac:dyDescent="0.2"/>
    <row r="346" s="139" customFormat="1" ht="11.25" x14ac:dyDescent="0.2"/>
    <row r="347" s="139" customFormat="1" ht="11.25" x14ac:dyDescent="0.2"/>
    <row r="348" s="139" customFormat="1" ht="11.25" x14ac:dyDescent="0.2"/>
    <row r="349" s="139" customFormat="1" ht="11.25" x14ac:dyDescent="0.2"/>
    <row r="350" s="139" customFormat="1" ht="11.25" x14ac:dyDescent="0.2"/>
    <row r="351" s="139" customFormat="1" ht="11.25" x14ac:dyDescent="0.2"/>
    <row r="352" s="139" customFormat="1" ht="11.25" x14ac:dyDescent="0.2"/>
    <row r="353" spans="1:10" s="139" customFormat="1" ht="11.25" x14ac:dyDescent="0.2"/>
    <row r="354" spans="1:10" s="139" customFormat="1" ht="11.25" x14ac:dyDescent="0.2"/>
    <row r="355" spans="1:10" s="139" customFormat="1" ht="11.25" x14ac:dyDescent="0.2">
      <c r="A355" s="128"/>
      <c r="B355" s="128"/>
      <c r="C355" s="128"/>
      <c r="D355" s="128"/>
      <c r="E355" s="128"/>
      <c r="F355" s="128"/>
      <c r="G355" s="128"/>
      <c r="H355" s="128"/>
      <c r="I355" s="128"/>
      <c r="J355" s="128"/>
    </row>
    <row r="356" spans="1:10" s="139" customFormat="1" ht="11.25" x14ac:dyDescent="0.2">
      <c r="A356" s="128"/>
      <c r="B356" s="128"/>
      <c r="C356" s="128"/>
      <c r="D356" s="128"/>
      <c r="E356" s="128"/>
      <c r="F356" s="128"/>
      <c r="G356" s="128"/>
      <c r="H356" s="128"/>
      <c r="I356" s="128"/>
      <c r="J356" s="128"/>
    </row>
    <row r="357" spans="1:10" s="139" customFormat="1" ht="11.25" x14ac:dyDescent="0.2">
      <c r="A357" s="128"/>
      <c r="B357" s="128"/>
      <c r="C357" s="128"/>
      <c r="D357" s="128"/>
      <c r="E357" s="128"/>
      <c r="F357" s="128"/>
      <c r="G357" s="128"/>
      <c r="H357" s="128"/>
      <c r="I357" s="128"/>
      <c r="J357" s="128"/>
    </row>
    <row r="358" spans="1:10" s="139" customFormat="1" ht="11.25" x14ac:dyDescent="0.2">
      <c r="A358" s="128"/>
      <c r="B358" s="128"/>
      <c r="C358" s="128"/>
      <c r="D358" s="128"/>
      <c r="E358" s="128"/>
      <c r="F358" s="128"/>
      <c r="G358" s="128"/>
      <c r="H358" s="128"/>
      <c r="I358" s="128"/>
      <c r="J358" s="128"/>
    </row>
    <row r="359" spans="1:10" s="139" customFormat="1" ht="11.25" x14ac:dyDescent="0.2">
      <c r="A359" s="128"/>
      <c r="B359" s="128"/>
      <c r="C359" s="128"/>
      <c r="D359" s="128"/>
      <c r="E359" s="128"/>
      <c r="F359" s="128"/>
      <c r="G359" s="128"/>
      <c r="H359" s="128"/>
      <c r="I359" s="128"/>
      <c r="J359" s="128"/>
    </row>
    <row r="360" spans="1:10" s="139" customFormat="1" ht="11.25" x14ac:dyDescent="0.2">
      <c r="A360" s="128"/>
      <c r="B360" s="128"/>
      <c r="C360" s="128"/>
      <c r="D360" s="128"/>
      <c r="E360" s="128"/>
      <c r="F360" s="128"/>
      <c r="G360" s="128"/>
      <c r="H360" s="128"/>
      <c r="I360" s="128"/>
      <c r="J360" s="128"/>
    </row>
    <row r="361" spans="1:10" s="139" customFormat="1" ht="11.25" x14ac:dyDescent="0.2">
      <c r="A361" s="128"/>
      <c r="B361" s="128"/>
      <c r="C361" s="128"/>
      <c r="D361" s="128"/>
      <c r="E361" s="128"/>
      <c r="F361" s="128"/>
      <c r="G361" s="128"/>
      <c r="H361" s="128"/>
      <c r="I361" s="128"/>
      <c r="J361" s="128"/>
    </row>
    <row r="362" spans="1:10" s="139" customFormat="1" ht="11.25" x14ac:dyDescent="0.2">
      <c r="A362" s="128"/>
      <c r="B362" s="128"/>
      <c r="C362" s="128"/>
      <c r="D362" s="128"/>
      <c r="E362" s="128"/>
      <c r="F362" s="128"/>
      <c r="G362" s="128"/>
      <c r="H362" s="128"/>
      <c r="I362" s="128"/>
      <c r="J362" s="128"/>
    </row>
    <row r="363" spans="1:10" s="139" customFormat="1" ht="11.25" x14ac:dyDescent="0.2">
      <c r="A363" s="128"/>
      <c r="B363" s="128"/>
      <c r="C363" s="128"/>
      <c r="D363" s="128"/>
      <c r="E363" s="128"/>
      <c r="F363" s="128"/>
      <c r="G363" s="128"/>
      <c r="H363" s="128"/>
      <c r="I363" s="128"/>
      <c r="J363" s="128"/>
    </row>
    <row r="364" spans="1:10" s="139" customFormat="1" ht="11.25" x14ac:dyDescent="0.2">
      <c r="A364" s="128"/>
      <c r="B364" s="128"/>
      <c r="C364" s="128"/>
      <c r="D364" s="128"/>
      <c r="E364" s="128"/>
      <c r="F364" s="128"/>
      <c r="G364" s="128"/>
      <c r="H364" s="128"/>
      <c r="I364" s="128"/>
      <c r="J364" s="128"/>
    </row>
    <row r="365" spans="1:10" s="139" customFormat="1" ht="11.25" x14ac:dyDescent="0.2">
      <c r="A365" s="128"/>
      <c r="B365" s="128"/>
      <c r="C365" s="128"/>
      <c r="D365" s="128"/>
      <c r="E365" s="128"/>
      <c r="F365" s="128"/>
      <c r="G365" s="128"/>
      <c r="H365" s="128"/>
      <c r="I365" s="128"/>
      <c r="J365" s="128"/>
    </row>
    <row r="366" spans="1:10" s="139" customFormat="1" ht="11.25" x14ac:dyDescent="0.2">
      <c r="A366" s="128"/>
      <c r="B366" s="128"/>
      <c r="C366" s="128"/>
      <c r="D366" s="128"/>
      <c r="E366" s="128"/>
      <c r="F366" s="128"/>
      <c r="G366" s="128"/>
      <c r="H366" s="128"/>
      <c r="I366" s="128"/>
      <c r="J366" s="128"/>
    </row>
    <row r="367" spans="1:10" s="139" customFormat="1" ht="11.25" x14ac:dyDescent="0.2">
      <c r="A367" s="128"/>
      <c r="B367" s="128"/>
      <c r="C367" s="128"/>
      <c r="D367" s="128"/>
      <c r="E367" s="128"/>
      <c r="F367" s="128"/>
      <c r="G367" s="128"/>
      <c r="H367" s="128"/>
      <c r="I367" s="128"/>
      <c r="J367" s="128"/>
    </row>
    <row r="368" spans="1:10" s="139" customFormat="1" ht="11.25" x14ac:dyDescent="0.2">
      <c r="A368" s="128"/>
      <c r="B368" s="128"/>
      <c r="C368" s="128"/>
      <c r="D368" s="128"/>
      <c r="E368" s="128"/>
      <c r="F368" s="128"/>
      <c r="G368" s="128"/>
      <c r="H368" s="128"/>
      <c r="I368" s="128"/>
      <c r="J368" s="128"/>
    </row>
    <row r="369" spans="1:10" s="139" customFormat="1" ht="11.25" x14ac:dyDescent="0.2">
      <c r="A369" s="128"/>
      <c r="B369" s="128"/>
      <c r="C369" s="128"/>
      <c r="D369" s="128"/>
      <c r="E369" s="128"/>
      <c r="F369" s="128"/>
      <c r="G369" s="128"/>
      <c r="H369" s="128"/>
      <c r="I369" s="128"/>
      <c r="J369" s="128"/>
    </row>
    <row r="370" spans="1:10" s="139" customFormat="1" ht="11.25" x14ac:dyDescent="0.2">
      <c r="A370" s="128"/>
      <c r="B370" s="128"/>
      <c r="C370" s="128"/>
      <c r="D370" s="128"/>
      <c r="E370" s="128"/>
      <c r="F370" s="128"/>
      <c r="G370" s="128"/>
      <c r="H370" s="128"/>
      <c r="I370" s="128"/>
      <c r="J370" s="128"/>
    </row>
    <row r="371" spans="1:10" s="139" customFormat="1" ht="11.25" x14ac:dyDescent="0.2">
      <c r="A371" s="128"/>
      <c r="B371" s="128"/>
      <c r="C371" s="128"/>
      <c r="D371" s="128"/>
      <c r="E371" s="128"/>
      <c r="F371" s="128"/>
      <c r="G371" s="128"/>
      <c r="H371" s="128"/>
      <c r="I371" s="128"/>
      <c r="J371" s="128"/>
    </row>
    <row r="372" spans="1:10" s="139" customFormat="1" ht="11.25" x14ac:dyDescent="0.2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</row>
    <row r="373" spans="1:10" s="139" customFormat="1" ht="11.25" x14ac:dyDescent="0.2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</row>
    <row r="374" spans="1:10" s="139" customFormat="1" ht="11.25" x14ac:dyDescent="0.2">
      <c r="A374" s="128"/>
      <c r="B374" s="128"/>
      <c r="C374" s="128"/>
      <c r="D374" s="128"/>
      <c r="E374" s="128"/>
      <c r="F374" s="128"/>
      <c r="G374" s="128"/>
      <c r="H374" s="128"/>
      <c r="I374" s="128"/>
      <c r="J374" s="128"/>
    </row>
    <row r="375" spans="1:10" s="139" customFormat="1" ht="11.25" x14ac:dyDescent="0.2">
      <c r="A375" s="128"/>
      <c r="B375" s="128"/>
      <c r="C375" s="128"/>
      <c r="D375" s="128"/>
      <c r="E375" s="128"/>
      <c r="F375" s="128"/>
      <c r="G375" s="128"/>
      <c r="H375" s="128"/>
      <c r="I375" s="128"/>
      <c r="J375" s="128"/>
    </row>
    <row r="376" spans="1:10" s="139" customFormat="1" ht="11.25" x14ac:dyDescent="0.2">
      <c r="A376" s="128"/>
      <c r="B376" s="128"/>
      <c r="C376" s="128"/>
      <c r="D376" s="128"/>
      <c r="E376" s="128"/>
      <c r="F376" s="128"/>
      <c r="G376" s="128"/>
      <c r="H376" s="128"/>
      <c r="I376" s="128"/>
      <c r="J376" s="128"/>
    </row>
    <row r="377" spans="1:10" s="139" customFormat="1" ht="11.25" x14ac:dyDescent="0.2">
      <c r="A377" s="128"/>
      <c r="B377" s="128"/>
      <c r="C377" s="128"/>
      <c r="D377" s="128"/>
      <c r="E377" s="128"/>
      <c r="F377" s="128"/>
      <c r="G377" s="128"/>
      <c r="H377" s="128"/>
      <c r="I377" s="128"/>
      <c r="J377" s="128"/>
    </row>
    <row r="378" spans="1:10" s="139" customFormat="1" ht="11.25" x14ac:dyDescent="0.2">
      <c r="A378" s="128"/>
      <c r="B378" s="128"/>
      <c r="C378" s="128"/>
      <c r="D378" s="128"/>
      <c r="E378" s="128"/>
      <c r="F378" s="128"/>
      <c r="G378" s="128"/>
      <c r="H378" s="128"/>
      <c r="I378" s="128"/>
      <c r="J378" s="128"/>
    </row>
    <row r="379" spans="1:10" s="139" customFormat="1" ht="11.25" x14ac:dyDescent="0.2">
      <c r="A379" s="128"/>
      <c r="B379" s="128"/>
      <c r="C379" s="128"/>
      <c r="D379" s="128"/>
      <c r="E379" s="128"/>
      <c r="F379" s="128"/>
      <c r="G379" s="128"/>
      <c r="H379" s="128"/>
      <c r="I379" s="128"/>
      <c r="J379" s="128"/>
    </row>
    <row r="380" spans="1:10" s="139" customFormat="1" ht="11.25" x14ac:dyDescent="0.2">
      <c r="A380" s="128"/>
      <c r="B380" s="128"/>
      <c r="C380" s="128"/>
      <c r="D380" s="128"/>
      <c r="E380" s="128"/>
      <c r="F380" s="128"/>
      <c r="G380" s="128"/>
      <c r="H380" s="128"/>
      <c r="I380" s="128"/>
      <c r="J380" s="128"/>
    </row>
    <row r="381" spans="1:10" s="139" customFormat="1" ht="11.25" x14ac:dyDescent="0.2">
      <c r="A381" s="128"/>
      <c r="B381" s="128"/>
      <c r="C381" s="128"/>
      <c r="D381" s="128"/>
      <c r="E381" s="128"/>
      <c r="F381" s="128"/>
      <c r="G381" s="128"/>
      <c r="H381" s="128"/>
      <c r="I381" s="128"/>
      <c r="J381" s="128"/>
    </row>
    <row r="382" spans="1:10" s="139" customFormat="1" ht="11.25" x14ac:dyDescent="0.2">
      <c r="A382" s="128"/>
      <c r="B382" s="128"/>
      <c r="C382" s="128"/>
      <c r="D382" s="128"/>
      <c r="E382" s="128"/>
      <c r="F382" s="128"/>
      <c r="G382" s="128"/>
      <c r="H382" s="128"/>
      <c r="I382" s="128"/>
      <c r="J382" s="128"/>
    </row>
    <row r="383" spans="1:10" s="139" customFormat="1" ht="11.25" x14ac:dyDescent="0.2">
      <c r="A383" s="128"/>
      <c r="B383" s="128"/>
      <c r="C383" s="128"/>
      <c r="D383" s="128"/>
      <c r="E383" s="128"/>
      <c r="F383" s="128"/>
      <c r="G383" s="128"/>
      <c r="H383" s="128"/>
      <c r="I383" s="128"/>
      <c r="J383" s="128"/>
    </row>
    <row r="384" spans="1:10" s="139" customFormat="1" ht="11.25" x14ac:dyDescent="0.2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</row>
    <row r="385" spans="1:10" s="139" customFormat="1" ht="11.25" x14ac:dyDescent="0.2">
      <c r="A385" s="128"/>
      <c r="B385" s="128"/>
      <c r="C385" s="128"/>
      <c r="D385" s="128"/>
      <c r="E385" s="128"/>
      <c r="F385" s="128"/>
      <c r="G385" s="128"/>
      <c r="H385" s="128"/>
      <c r="I385" s="128"/>
      <c r="J385" s="128"/>
    </row>
    <row r="386" spans="1:10" s="139" customFormat="1" ht="11.25" x14ac:dyDescent="0.2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</row>
    <row r="387" spans="1:10" s="139" customFormat="1" ht="11.25" x14ac:dyDescent="0.2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</row>
    <row r="388" spans="1:10" s="139" customFormat="1" ht="11.25" x14ac:dyDescent="0.2">
      <c r="A388" s="128"/>
      <c r="B388" s="128"/>
      <c r="C388" s="128"/>
      <c r="D388" s="128"/>
      <c r="E388" s="128"/>
      <c r="F388" s="128"/>
      <c r="G388" s="128"/>
      <c r="H388" s="128"/>
      <c r="I388" s="128"/>
      <c r="J388" s="128"/>
    </row>
    <row r="389" spans="1:10" s="139" customFormat="1" ht="11.25" x14ac:dyDescent="0.2">
      <c r="A389" s="128"/>
      <c r="B389" s="128"/>
      <c r="C389" s="128"/>
      <c r="D389" s="128"/>
      <c r="E389" s="128"/>
      <c r="F389" s="128"/>
      <c r="G389" s="128"/>
      <c r="H389" s="128"/>
      <c r="I389" s="128"/>
      <c r="J389" s="128"/>
    </row>
    <row r="390" spans="1:10" s="139" customFormat="1" ht="11.25" x14ac:dyDescent="0.2">
      <c r="A390" s="128"/>
      <c r="B390" s="128"/>
      <c r="C390" s="128"/>
      <c r="D390" s="128"/>
      <c r="E390" s="128"/>
      <c r="F390" s="128"/>
      <c r="G390" s="128"/>
      <c r="H390" s="128"/>
      <c r="I390" s="128"/>
      <c r="J390" s="128"/>
    </row>
    <row r="391" spans="1:10" s="128" customFormat="1" ht="11.25" x14ac:dyDescent="0.2"/>
    <row r="392" spans="1:10" s="128" customFormat="1" ht="11.25" x14ac:dyDescent="0.2"/>
    <row r="393" spans="1:10" s="128" customFormat="1" ht="11.25" x14ac:dyDescent="0.2"/>
    <row r="394" spans="1:10" s="128" customFormat="1" ht="11.25" x14ac:dyDescent="0.2"/>
    <row r="395" spans="1:10" s="128" customFormat="1" ht="11.25" x14ac:dyDescent="0.2"/>
    <row r="396" spans="1:10" s="128" customFormat="1" ht="11.25" x14ac:dyDescent="0.2"/>
    <row r="397" spans="1:10" s="128" customFormat="1" ht="11.25" x14ac:dyDescent="0.2"/>
    <row r="398" spans="1:10" s="128" customFormat="1" ht="11.25" x14ac:dyDescent="0.2"/>
    <row r="399" spans="1:10" s="128" customFormat="1" ht="11.25" x14ac:dyDescent="0.2"/>
    <row r="400" spans="1:10" s="128" customFormat="1" ht="11.25" x14ac:dyDescent="0.2"/>
    <row r="401" spans="1:10" s="128" customFormat="1" ht="11.25" x14ac:dyDescent="0.2"/>
    <row r="402" spans="1:10" s="128" customFormat="1" ht="11.25" x14ac:dyDescent="0.2"/>
    <row r="403" spans="1:10" s="128" customFormat="1" ht="11.25" x14ac:dyDescent="0.2"/>
    <row r="404" spans="1:10" s="128" customFormat="1" ht="11.25" x14ac:dyDescent="0.2"/>
    <row r="405" spans="1:10" s="128" customFormat="1" ht="11.25" x14ac:dyDescent="0.2"/>
    <row r="406" spans="1:10" s="128" customFormat="1" ht="11.25" x14ac:dyDescent="0.2"/>
    <row r="407" spans="1:10" s="128" customFormat="1" ht="11.25" x14ac:dyDescent="0.2"/>
    <row r="408" spans="1:10" s="128" customFormat="1" ht="11.25" x14ac:dyDescent="0.2"/>
    <row r="409" spans="1:10" s="128" customFormat="1" ht="11.25" x14ac:dyDescent="0.2"/>
    <row r="410" spans="1:10" s="128" customFormat="1" x14ac:dyDescent="0.25">
      <c r="A410"/>
      <c r="B410"/>
      <c r="C410"/>
      <c r="D410"/>
      <c r="E410"/>
      <c r="F410"/>
      <c r="G410"/>
      <c r="H410"/>
      <c r="I410"/>
      <c r="J410"/>
    </row>
    <row r="411" spans="1:10" s="128" customFormat="1" x14ac:dyDescent="0.25">
      <c r="A411"/>
      <c r="B411"/>
      <c r="C411"/>
      <c r="D411"/>
      <c r="E411"/>
      <c r="F411"/>
      <c r="G411"/>
      <c r="H411"/>
      <c r="I411"/>
      <c r="J411"/>
    </row>
    <row r="412" spans="1:10" s="128" customFormat="1" x14ac:dyDescent="0.25">
      <c r="A412"/>
      <c r="B412"/>
      <c r="C412"/>
      <c r="D412"/>
      <c r="E412"/>
      <c r="F412"/>
      <c r="G412"/>
      <c r="H412"/>
      <c r="I412"/>
      <c r="J412"/>
    </row>
    <row r="413" spans="1:10" s="128" customFormat="1" x14ac:dyDescent="0.25">
      <c r="A413"/>
      <c r="B413"/>
      <c r="C413"/>
      <c r="D413"/>
      <c r="E413"/>
      <c r="F413"/>
      <c r="G413"/>
      <c r="H413"/>
      <c r="I413"/>
      <c r="J413"/>
    </row>
    <row r="414" spans="1:10" s="128" customFormat="1" x14ac:dyDescent="0.25">
      <c r="A414"/>
      <c r="B414"/>
      <c r="C414"/>
      <c r="D414"/>
      <c r="E414"/>
      <c r="F414"/>
      <c r="G414"/>
      <c r="H414"/>
      <c r="I414"/>
      <c r="J414"/>
    </row>
    <row r="415" spans="1:10" s="128" customFormat="1" x14ac:dyDescent="0.25">
      <c r="A415"/>
      <c r="B415"/>
      <c r="C415"/>
      <c r="D415"/>
      <c r="E415"/>
      <c r="F415"/>
      <c r="G415"/>
      <c r="H415"/>
      <c r="I415"/>
      <c r="J415"/>
    </row>
    <row r="416" spans="1:10" s="128" customFormat="1" x14ac:dyDescent="0.25">
      <c r="A416"/>
      <c r="B416"/>
      <c r="C416"/>
      <c r="D416"/>
      <c r="E416"/>
      <c r="F416"/>
      <c r="G416"/>
      <c r="H416"/>
      <c r="I416"/>
      <c r="J416"/>
    </row>
    <row r="417" spans="1:10" s="128" customFormat="1" x14ac:dyDescent="0.25">
      <c r="A417"/>
      <c r="B417"/>
      <c r="C417"/>
      <c r="D417"/>
      <c r="E417"/>
      <c r="F417"/>
      <c r="G417"/>
      <c r="H417"/>
      <c r="I417"/>
      <c r="J417"/>
    </row>
    <row r="418" spans="1:10" s="128" customFormat="1" x14ac:dyDescent="0.25">
      <c r="A418"/>
      <c r="B418"/>
      <c r="C418"/>
      <c r="D418"/>
      <c r="E418"/>
      <c r="F418"/>
      <c r="G418"/>
      <c r="H418"/>
      <c r="I418"/>
      <c r="J418"/>
    </row>
    <row r="419" spans="1:10" s="128" customFormat="1" x14ac:dyDescent="0.25">
      <c r="A419"/>
      <c r="B419"/>
      <c r="C419"/>
      <c r="D419"/>
      <c r="E419"/>
      <c r="F419"/>
      <c r="G419"/>
      <c r="H419"/>
      <c r="I419"/>
      <c r="J419"/>
    </row>
    <row r="420" spans="1:10" s="128" customFormat="1" x14ac:dyDescent="0.25">
      <c r="A420"/>
      <c r="B420"/>
      <c r="C420"/>
      <c r="D420"/>
      <c r="E420"/>
      <c r="F420"/>
      <c r="G420"/>
      <c r="H420"/>
      <c r="I420"/>
      <c r="J420"/>
    </row>
    <row r="421" spans="1:10" s="128" customFormat="1" x14ac:dyDescent="0.25">
      <c r="A421"/>
      <c r="B421"/>
      <c r="C421"/>
      <c r="D421"/>
      <c r="E421"/>
      <c r="F421"/>
      <c r="G421"/>
      <c r="H421"/>
      <c r="I421"/>
      <c r="J421"/>
    </row>
    <row r="422" spans="1:10" s="128" customFormat="1" x14ac:dyDescent="0.25">
      <c r="A422"/>
      <c r="B422"/>
      <c r="C422"/>
      <c r="D422"/>
      <c r="E422"/>
      <c r="F422"/>
      <c r="G422"/>
      <c r="H422"/>
      <c r="I422"/>
      <c r="J422"/>
    </row>
    <row r="423" spans="1:10" s="128" customFormat="1" x14ac:dyDescent="0.25">
      <c r="A423"/>
      <c r="B423"/>
      <c r="C423"/>
      <c r="D423"/>
      <c r="E423"/>
      <c r="F423"/>
      <c r="G423"/>
      <c r="H423"/>
      <c r="I423"/>
      <c r="J423"/>
    </row>
    <row r="424" spans="1:10" s="128" customFormat="1" x14ac:dyDescent="0.25">
      <c r="A424"/>
      <c r="B424"/>
      <c r="C424"/>
      <c r="D424"/>
      <c r="E424"/>
      <c r="F424"/>
      <c r="G424"/>
      <c r="H424"/>
      <c r="I424"/>
      <c r="J424"/>
    </row>
    <row r="425" spans="1:10" s="128" customFormat="1" x14ac:dyDescent="0.25">
      <c r="A425"/>
      <c r="B425"/>
      <c r="C425"/>
      <c r="D425"/>
      <c r="E425"/>
      <c r="F425"/>
      <c r="G425"/>
      <c r="H425"/>
      <c r="I425"/>
      <c r="J425"/>
    </row>
    <row r="426" spans="1:10" s="128" customFormat="1" x14ac:dyDescent="0.25">
      <c r="A426"/>
      <c r="B426"/>
      <c r="C426"/>
      <c r="D426"/>
      <c r="E426"/>
      <c r="F426"/>
      <c r="G426"/>
      <c r="H426"/>
      <c r="I426"/>
      <c r="J426"/>
    </row>
    <row r="427" spans="1:10" s="128" customFormat="1" x14ac:dyDescent="0.25">
      <c r="A427"/>
      <c r="B427"/>
      <c r="C427"/>
      <c r="D427"/>
      <c r="E427"/>
      <c r="F427"/>
      <c r="G427"/>
      <c r="H427"/>
      <c r="I427"/>
      <c r="J427"/>
    </row>
    <row r="428" spans="1:10" s="128" customFormat="1" x14ac:dyDescent="0.25">
      <c r="A428"/>
      <c r="B428"/>
      <c r="C428"/>
      <c r="D428"/>
      <c r="E428"/>
      <c r="F428"/>
      <c r="G428"/>
      <c r="H428"/>
      <c r="I428"/>
      <c r="J428"/>
    </row>
    <row r="429" spans="1:10" s="128" customFormat="1" x14ac:dyDescent="0.25">
      <c r="A429"/>
      <c r="B429"/>
      <c r="C429"/>
      <c r="D429"/>
      <c r="E429"/>
      <c r="F429"/>
      <c r="G429"/>
      <c r="H429"/>
      <c r="I429"/>
      <c r="J429"/>
    </row>
    <row r="430" spans="1:10" s="128" customFormat="1" x14ac:dyDescent="0.25">
      <c r="A430"/>
      <c r="B430"/>
      <c r="C430"/>
      <c r="D430"/>
      <c r="E430"/>
      <c r="F430"/>
      <c r="G430"/>
      <c r="H430"/>
      <c r="I430"/>
      <c r="J430"/>
    </row>
    <row r="431" spans="1:10" s="128" customFormat="1" x14ac:dyDescent="0.25">
      <c r="A431"/>
      <c r="B431"/>
      <c r="C431"/>
      <c r="D431"/>
      <c r="E431"/>
      <c r="F431"/>
      <c r="G431"/>
      <c r="H431"/>
      <c r="I431"/>
      <c r="J431"/>
    </row>
    <row r="432" spans="1:10" s="128" customFormat="1" x14ac:dyDescent="0.25">
      <c r="A432"/>
      <c r="B432"/>
      <c r="C432"/>
      <c r="D432"/>
      <c r="E432"/>
      <c r="F432"/>
      <c r="G432"/>
      <c r="H432"/>
      <c r="I432"/>
      <c r="J432"/>
    </row>
    <row r="433" spans="1:10" s="128" customFormat="1" x14ac:dyDescent="0.25">
      <c r="A433"/>
      <c r="B433"/>
      <c r="C433"/>
      <c r="D433"/>
      <c r="E433"/>
      <c r="F433"/>
      <c r="G433"/>
      <c r="H433"/>
      <c r="I433"/>
      <c r="J433"/>
    </row>
    <row r="434" spans="1:10" s="128" customFormat="1" x14ac:dyDescent="0.25">
      <c r="A434"/>
      <c r="B434"/>
      <c r="C434"/>
      <c r="D434"/>
      <c r="E434"/>
      <c r="F434"/>
      <c r="G434"/>
      <c r="H434"/>
      <c r="I434"/>
      <c r="J434"/>
    </row>
    <row r="435" spans="1:10" s="128" customFormat="1" x14ac:dyDescent="0.25">
      <c r="A435"/>
      <c r="B435"/>
      <c r="C435"/>
      <c r="D435"/>
      <c r="E435"/>
      <c r="F435"/>
      <c r="G435"/>
      <c r="H435"/>
      <c r="I435"/>
      <c r="J435"/>
    </row>
    <row r="436" spans="1:10" s="128" customFormat="1" x14ac:dyDescent="0.25">
      <c r="A436"/>
      <c r="B436"/>
      <c r="C436"/>
      <c r="D436"/>
      <c r="E436"/>
      <c r="F436"/>
      <c r="G436"/>
      <c r="H436"/>
      <c r="I436"/>
      <c r="J436"/>
    </row>
    <row r="437" spans="1:10" s="128" customFormat="1" x14ac:dyDescent="0.25">
      <c r="A437"/>
      <c r="B437"/>
      <c r="C437"/>
      <c r="D437"/>
      <c r="E437"/>
      <c r="F437"/>
      <c r="G437"/>
      <c r="H437"/>
      <c r="I437"/>
      <c r="J437"/>
    </row>
    <row r="438" spans="1:10" s="128" customFormat="1" x14ac:dyDescent="0.25">
      <c r="A438"/>
      <c r="B438"/>
      <c r="C438"/>
      <c r="D438"/>
      <c r="E438"/>
      <c r="F438"/>
      <c r="G438"/>
      <c r="H438"/>
      <c r="I438"/>
      <c r="J438"/>
    </row>
    <row r="439" spans="1:10" s="128" customFormat="1" x14ac:dyDescent="0.25">
      <c r="A439"/>
      <c r="B439"/>
      <c r="C439"/>
      <c r="D439"/>
      <c r="E439"/>
      <c r="F439"/>
      <c r="G439"/>
      <c r="H439"/>
      <c r="I439"/>
      <c r="J439"/>
    </row>
    <row r="440" spans="1:10" s="128" customFormat="1" x14ac:dyDescent="0.25">
      <c r="A440"/>
      <c r="B440"/>
      <c r="C440"/>
      <c r="D440"/>
      <c r="E440"/>
      <c r="F440"/>
      <c r="G440"/>
      <c r="H440"/>
      <c r="I440"/>
      <c r="J440"/>
    </row>
    <row r="441" spans="1:10" s="128" customFormat="1" x14ac:dyDescent="0.25">
      <c r="A441"/>
      <c r="B441"/>
      <c r="C441"/>
      <c r="D441"/>
      <c r="E441"/>
      <c r="F441"/>
      <c r="G441"/>
      <c r="H441"/>
      <c r="I441"/>
      <c r="J441"/>
    </row>
    <row r="442" spans="1:10" s="128" customFormat="1" x14ac:dyDescent="0.25">
      <c r="A442"/>
      <c r="B442"/>
      <c r="C442"/>
      <c r="D442"/>
      <c r="E442"/>
      <c r="F442"/>
      <c r="G442"/>
      <c r="H442"/>
      <c r="I442"/>
      <c r="J442"/>
    </row>
    <row r="443" spans="1:10" s="128" customFormat="1" x14ac:dyDescent="0.25">
      <c r="A443"/>
      <c r="B443"/>
      <c r="C443"/>
      <c r="D443"/>
      <c r="E443"/>
      <c r="F443"/>
      <c r="G443"/>
      <c r="H443"/>
      <c r="I443"/>
      <c r="J443"/>
    </row>
    <row r="444" spans="1:10" s="128" customFormat="1" x14ac:dyDescent="0.25">
      <c r="A444"/>
      <c r="B444"/>
      <c r="C444"/>
      <c r="D444"/>
      <c r="E444"/>
      <c r="F444"/>
      <c r="G444"/>
      <c r="H444"/>
      <c r="I444"/>
      <c r="J444"/>
    </row>
    <row r="445" spans="1:10" s="128" customFormat="1" x14ac:dyDescent="0.25">
      <c r="A445"/>
      <c r="B445"/>
      <c r="C445"/>
      <c r="D445"/>
      <c r="E445"/>
      <c r="F445"/>
      <c r="G445"/>
      <c r="H445"/>
      <c r="I445"/>
      <c r="J445"/>
    </row>
  </sheetData>
  <mergeCells count="125">
    <mergeCell ref="E44:E45"/>
    <mergeCell ref="F44:F45"/>
    <mergeCell ref="G44:G45"/>
    <mergeCell ref="D44:D45"/>
    <mergeCell ref="B1:E1"/>
    <mergeCell ref="B2:E2"/>
    <mergeCell ref="B4:I4"/>
    <mergeCell ref="A6:I6"/>
    <mergeCell ref="F7:I7"/>
    <mergeCell ref="B26:B27"/>
    <mergeCell ref="C26:C27"/>
    <mergeCell ref="E26:E27"/>
    <mergeCell ref="F26:F27"/>
    <mergeCell ref="G26:G27"/>
    <mergeCell ref="D26:D27"/>
    <mergeCell ref="B8:B9"/>
    <mergeCell ref="C8:C9"/>
    <mergeCell ref="E8:E9"/>
    <mergeCell ref="F8:F9"/>
    <mergeCell ref="G8:G9"/>
    <mergeCell ref="B189:B190"/>
    <mergeCell ref="C189:C190"/>
    <mergeCell ref="E189:E190"/>
    <mergeCell ref="F189:F190"/>
    <mergeCell ref="G189:G190"/>
    <mergeCell ref="D189:D190"/>
    <mergeCell ref="B171:B172"/>
    <mergeCell ref="C171:C172"/>
    <mergeCell ref="E171:E172"/>
    <mergeCell ref="F171:F172"/>
    <mergeCell ref="G171:G172"/>
    <mergeCell ref="D171:D172"/>
    <mergeCell ref="B225:B226"/>
    <mergeCell ref="C225:C226"/>
    <mergeCell ref="E225:E226"/>
    <mergeCell ref="F225:F226"/>
    <mergeCell ref="G225:G226"/>
    <mergeCell ref="D225:D226"/>
    <mergeCell ref="B207:B208"/>
    <mergeCell ref="C207:C208"/>
    <mergeCell ref="E207:E208"/>
    <mergeCell ref="F207:F208"/>
    <mergeCell ref="G207:G208"/>
    <mergeCell ref="D207:D208"/>
    <mergeCell ref="B261:B262"/>
    <mergeCell ref="C261:C262"/>
    <mergeCell ref="E261:E262"/>
    <mergeCell ref="F261:F262"/>
    <mergeCell ref="G261:G262"/>
    <mergeCell ref="D261:D262"/>
    <mergeCell ref="B243:B244"/>
    <mergeCell ref="C243:C244"/>
    <mergeCell ref="E243:E244"/>
    <mergeCell ref="F243:F244"/>
    <mergeCell ref="G243:G244"/>
    <mergeCell ref="D243:D244"/>
    <mergeCell ref="B297:B298"/>
    <mergeCell ref="C297:C298"/>
    <mergeCell ref="E297:E298"/>
    <mergeCell ref="F297:F298"/>
    <mergeCell ref="G297:G298"/>
    <mergeCell ref="B279:B280"/>
    <mergeCell ref="C279:C280"/>
    <mergeCell ref="E279:E280"/>
    <mergeCell ref="F279:F280"/>
    <mergeCell ref="G279:G280"/>
    <mergeCell ref="D279:D280"/>
    <mergeCell ref="J7:J9"/>
    <mergeCell ref="D8:D9"/>
    <mergeCell ref="D152:D153"/>
    <mergeCell ref="D134:D135"/>
    <mergeCell ref="D116:D117"/>
    <mergeCell ref="D98:D99"/>
    <mergeCell ref="E152:E153"/>
    <mergeCell ref="F152:F153"/>
    <mergeCell ref="G152:G153"/>
    <mergeCell ref="E116:E117"/>
    <mergeCell ref="F116:F117"/>
    <mergeCell ref="G116:G117"/>
    <mergeCell ref="E98:E99"/>
    <mergeCell ref="F98:F99"/>
    <mergeCell ref="G98:G99"/>
    <mergeCell ref="E80:E81"/>
    <mergeCell ref="F80:F81"/>
    <mergeCell ref="G80:G81"/>
    <mergeCell ref="D80:D81"/>
    <mergeCell ref="J116:J117"/>
    <mergeCell ref="J134:J135"/>
    <mergeCell ref="J152:J153"/>
    <mergeCell ref="E134:E135"/>
    <mergeCell ref="F134:F135"/>
    <mergeCell ref="B152:B153"/>
    <mergeCell ref="C152:C153"/>
    <mergeCell ref="B134:B135"/>
    <mergeCell ref="B116:B117"/>
    <mergeCell ref="C116:C117"/>
    <mergeCell ref="B98:B99"/>
    <mergeCell ref="C98:C99"/>
    <mergeCell ref="B80:B81"/>
    <mergeCell ref="C80:C81"/>
    <mergeCell ref="C134:C135"/>
    <mergeCell ref="J297:J298"/>
    <mergeCell ref="D297:D298"/>
    <mergeCell ref="J189:J190"/>
    <mergeCell ref="J207:J208"/>
    <mergeCell ref="J225:J226"/>
    <mergeCell ref="J243:J244"/>
    <mergeCell ref="J261:J262"/>
    <mergeCell ref="J279:J280"/>
    <mergeCell ref="J26:J27"/>
    <mergeCell ref="J44:J45"/>
    <mergeCell ref="J62:J63"/>
    <mergeCell ref="J80:J81"/>
    <mergeCell ref="J98:J99"/>
    <mergeCell ref="J171:J172"/>
    <mergeCell ref="G134:G135"/>
    <mergeCell ref="A170:J170"/>
    <mergeCell ref="B62:B63"/>
    <mergeCell ref="C62:C63"/>
    <mergeCell ref="E62:E63"/>
    <mergeCell ref="F62:F63"/>
    <mergeCell ref="G62:G63"/>
    <mergeCell ref="D62:D63"/>
    <mergeCell ref="B44:B45"/>
    <mergeCell ref="C44:C45"/>
  </mergeCells>
  <pageMargins left="0.7" right="0.7" top="0.75" bottom="0.75" header="0.3" footer="0.3"/>
  <pageSetup paperSize="9" scale="7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3"/>
  <sheetViews>
    <sheetView zoomScaleNormal="100" workbookViewId="0">
      <selection activeCell="K20" sqref="K20"/>
    </sheetView>
  </sheetViews>
  <sheetFormatPr defaultRowHeight="15" x14ac:dyDescent="0.25"/>
  <cols>
    <col min="1" max="1" width="15.85546875" customWidth="1"/>
    <col min="2" max="2" width="8.85546875" customWidth="1"/>
    <col min="4" max="4" width="4.7109375" customWidth="1"/>
    <col min="5" max="5" width="59.28515625" customWidth="1"/>
    <col min="6" max="6" width="4.7109375" customWidth="1"/>
    <col min="7" max="8" width="4.85546875" customWidth="1"/>
    <col min="9" max="10" width="4.7109375" customWidth="1"/>
  </cols>
  <sheetData>
    <row r="1" spans="1:10" ht="15.75" x14ac:dyDescent="0.25">
      <c r="B1" s="279" t="s">
        <v>0</v>
      </c>
      <c r="C1" s="279"/>
      <c r="D1" s="279"/>
      <c r="E1" s="279"/>
      <c r="F1" s="172"/>
      <c r="G1" s="172"/>
      <c r="H1" s="172"/>
      <c r="I1" s="172"/>
    </row>
    <row r="2" spans="1:10" ht="15.75" x14ac:dyDescent="0.25">
      <c r="B2" s="279" t="s">
        <v>437</v>
      </c>
      <c r="C2" s="279"/>
      <c r="D2" s="279"/>
      <c r="E2" s="279"/>
      <c r="F2" s="173"/>
      <c r="G2" s="148"/>
      <c r="H2" s="148"/>
      <c r="I2" s="148"/>
    </row>
    <row r="3" spans="1:10" x14ac:dyDescent="0.25">
      <c r="C3" s="191"/>
      <c r="D3" s="191"/>
      <c r="F3" s="174"/>
      <c r="G3" s="128"/>
      <c r="H3" s="128"/>
      <c r="I3" s="128"/>
    </row>
    <row r="4" spans="1:10" x14ac:dyDescent="0.25">
      <c r="B4" s="282" t="s">
        <v>404</v>
      </c>
      <c r="C4" s="282"/>
      <c r="D4" s="282"/>
      <c r="E4" s="282"/>
      <c r="F4" s="282"/>
      <c r="G4" s="282"/>
      <c r="H4" s="282"/>
      <c r="I4" s="282"/>
    </row>
    <row r="5" spans="1:10" ht="15.75" thickBot="1" x14ac:dyDescent="0.3">
      <c r="A5" s="171"/>
      <c r="B5" s="171"/>
      <c r="C5" s="188"/>
      <c r="D5" s="188"/>
      <c r="E5" s="171"/>
      <c r="F5" s="174"/>
      <c r="G5" s="139"/>
      <c r="H5" s="139"/>
      <c r="I5" s="139"/>
    </row>
    <row r="6" spans="1:10" ht="15.75" thickBot="1" x14ac:dyDescent="0.3">
      <c r="A6" s="328" t="s">
        <v>46</v>
      </c>
      <c r="B6" s="329"/>
      <c r="C6" s="329"/>
      <c r="D6" s="329"/>
      <c r="E6" s="329"/>
      <c r="F6" s="329"/>
      <c r="G6" s="329"/>
      <c r="H6" s="329"/>
      <c r="I6" s="329"/>
      <c r="J6" s="201"/>
    </row>
    <row r="7" spans="1:10" ht="96.75" thickBot="1" x14ac:dyDescent="0.3">
      <c r="A7" s="60" t="s">
        <v>1</v>
      </c>
      <c r="B7" s="193" t="s">
        <v>2</v>
      </c>
      <c r="C7" s="193" t="s">
        <v>3</v>
      </c>
      <c r="D7" s="193" t="s">
        <v>92</v>
      </c>
      <c r="E7" s="193" t="s">
        <v>4</v>
      </c>
      <c r="F7" s="284" t="s">
        <v>5</v>
      </c>
      <c r="G7" s="285"/>
      <c r="H7" s="285"/>
      <c r="I7" s="285"/>
      <c r="J7" s="276" t="s">
        <v>62</v>
      </c>
    </row>
    <row r="8" spans="1:10" s="197" customFormat="1" ht="14.25" customHeight="1" x14ac:dyDescent="0.2">
      <c r="A8" s="190" t="s">
        <v>405</v>
      </c>
      <c r="B8" s="259">
        <v>25</v>
      </c>
      <c r="C8" s="259">
        <v>19</v>
      </c>
      <c r="D8" s="259">
        <v>57</v>
      </c>
      <c r="E8" s="261"/>
      <c r="F8" s="259">
        <v>3</v>
      </c>
      <c r="G8" s="259">
        <v>2</v>
      </c>
      <c r="H8" s="192">
        <v>1</v>
      </c>
      <c r="I8" s="192">
        <v>0</v>
      </c>
      <c r="J8" s="322"/>
    </row>
    <row r="9" spans="1:10" s="197" customFormat="1" ht="12.75" thickBot="1" x14ac:dyDescent="0.25">
      <c r="A9" s="189" t="s">
        <v>139</v>
      </c>
      <c r="B9" s="260"/>
      <c r="C9" s="260"/>
      <c r="D9" s="260"/>
      <c r="E9" s="262"/>
      <c r="F9" s="267"/>
      <c r="G9" s="267"/>
      <c r="H9" s="192"/>
      <c r="I9" s="192"/>
      <c r="J9" s="323"/>
    </row>
    <row r="10" spans="1:10" ht="15.75" thickBot="1" x14ac:dyDescent="0.3">
      <c r="A10" s="121"/>
      <c r="B10" s="4"/>
      <c r="C10" s="4"/>
      <c r="D10" s="7">
        <v>1</v>
      </c>
      <c r="E10" s="169" t="s">
        <v>9</v>
      </c>
      <c r="F10" s="175">
        <v>17</v>
      </c>
      <c r="G10" s="175">
        <v>2</v>
      </c>
      <c r="H10" s="175"/>
      <c r="I10" s="175"/>
      <c r="J10" s="68">
        <f>SUM((F10*3+G10*2+H10*1+I10*0)*100/57)</f>
        <v>96.491228070175438</v>
      </c>
    </row>
    <row r="11" spans="1:10" ht="23.25" thickBot="1" x14ac:dyDescent="0.3">
      <c r="A11" s="121"/>
      <c r="B11" s="4"/>
      <c r="C11" s="4"/>
      <c r="D11" s="7">
        <v>2</v>
      </c>
      <c r="E11" s="169" t="s">
        <v>123</v>
      </c>
      <c r="F11" s="175">
        <v>18</v>
      </c>
      <c r="G11" s="175">
        <v>1</v>
      </c>
      <c r="H11" s="175"/>
      <c r="I11" s="175"/>
      <c r="J11" s="68">
        <f t="shared" ref="J11:J24" si="0">SUM((F11*3+G11*2+H11*1+I11*0)*100/57)</f>
        <v>98.245614035087726</v>
      </c>
    </row>
    <row r="12" spans="1:10" ht="15.75" thickBot="1" x14ac:dyDescent="0.3">
      <c r="A12" s="121"/>
      <c r="B12" s="4"/>
      <c r="C12" s="4"/>
      <c r="D12" s="7">
        <v>3</v>
      </c>
      <c r="E12" s="169" t="s">
        <v>11</v>
      </c>
      <c r="F12" s="175">
        <v>18</v>
      </c>
      <c r="G12" s="175">
        <v>1</v>
      </c>
      <c r="H12" s="175"/>
      <c r="I12" s="175"/>
      <c r="J12" s="68">
        <f t="shared" si="0"/>
        <v>98.245614035087726</v>
      </c>
    </row>
    <row r="13" spans="1:10" ht="15.75" thickBot="1" x14ac:dyDescent="0.3">
      <c r="A13" s="121"/>
      <c r="B13" s="4"/>
      <c r="C13" s="4"/>
      <c r="D13" s="7">
        <v>4</v>
      </c>
      <c r="E13" s="169" t="s">
        <v>12</v>
      </c>
      <c r="F13" s="175">
        <v>17</v>
      </c>
      <c r="G13" s="175">
        <v>1</v>
      </c>
      <c r="H13" s="175">
        <v>1</v>
      </c>
      <c r="I13" s="175"/>
      <c r="J13" s="68">
        <f t="shared" si="0"/>
        <v>94.736842105263165</v>
      </c>
    </row>
    <row r="14" spans="1:10" ht="15.75" thickBot="1" x14ac:dyDescent="0.3">
      <c r="A14" s="121"/>
      <c r="B14" s="4"/>
      <c r="C14" s="4"/>
      <c r="D14" s="7">
        <v>5</v>
      </c>
      <c r="E14" s="169" t="s">
        <v>13</v>
      </c>
      <c r="F14" s="175">
        <v>17</v>
      </c>
      <c r="G14" s="175">
        <v>2</v>
      </c>
      <c r="H14" s="175"/>
      <c r="I14" s="175"/>
      <c r="J14" s="68">
        <f t="shared" si="0"/>
        <v>96.491228070175438</v>
      </c>
    </row>
    <row r="15" spans="1:10" ht="15.75" thickBot="1" x14ac:dyDescent="0.3">
      <c r="A15" s="121"/>
      <c r="B15" s="4"/>
      <c r="C15" s="4"/>
      <c r="D15" s="7">
        <v>6</v>
      </c>
      <c r="E15" s="169" t="s">
        <v>14</v>
      </c>
      <c r="F15" s="175">
        <v>18</v>
      </c>
      <c r="G15" s="175">
        <v>1</v>
      </c>
      <c r="H15" s="175"/>
      <c r="I15" s="175"/>
      <c r="J15" s="68">
        <f t="shared" si="0"/>
        <v>98.245614035087726</v>
      </c>
    </row>
    <row r="16" spans="1:10" ht="15.75" thickBot="1" x14ac:dyDescent="0.3">
      <c r="A16" s="121"/>
      <c r="B16" s="4"/>
      <c r="C16" s="4"/>
      <c r="D16" s="7">
        <v>7</v>
      </c>
      <c r="E16" s="169" t="s">
        <v>124</v>
      </c>
      <c r="F16" s="175">
        <v>15</v>
      </c>
      <c r="G16" s="175">
        <v>2</v>
      </c>
      <c r="H16" s="175">
        <v>1</v>
      </c>
      <c r="I16" s="175">
        <v>1</v>
      </c>
      <c r="J16" s="68">
        <f t="shared" si="0"/>
        <v>87.719298245614041</v>
      </c>
    </row>
    <row r="17" spans="1:10" ht="15.75" thickBot="1" x14ac:dyDescent="0.3">
      <c r="A17" s="121"/>
      <c r="B17" s="4"/>
      <c r="C17" s="4"/>
      <c r="D17" s="7">
        <v>8</v>
      </c>
      <c r="E17" s="169" t="s">
        <v>96</v>
      </c>
      <c r="F17" s="175">
        <v>17</v>
      </c>
      <c r="G17" s="175">
        <v>2</v>
      </c>
      <c r="H17" s="175"/>
      <c r="I17" s="175"/>
      <c r="J17" s="68">
        <f t="shared" si="0"/>
        <v>96.491228070175438</v>
      </c>
    </row>
    <row r="18" spans="1:10" ht="15.75" thickBot="1" x14ac:dyDescent="0.3">
      <c r="A18" s="121"/>
      <c r="B18" s="4"/>
      <c r="C18" s="4"/>
      <c r="D18" s="7">
        <v>9</v>
      </c>
      <c r="E18" s="169" t="s">
        <v>15</v>
      </c>
      <c r="F18" s="175">
        <v>15</v>
      </c>
      <c r="G18" s="175">
        <v>3</v>
      </c>
      <c r="H18" s="175">
        <v>1</v>
      </c>
      <c r="I18" s="175"/>
      <c r="J18" s="68">
        <f t="shared" si="0"/>
        <v>91.228070175438603</v>
      </c>
    </row>
    <row r="19" spans="1:10" ht="23.25" thickBot="1" x14ac:dyDescent="0.3">
      <c r="A19" s="121"/>
      <c r="B19" s="4"/>
      <c r="C19" s="4"/>
      <c r="D19" s="7">
        <v>10</v>
      </c>
      <c r="E19" s="169" t="s">
        <v>16</v>
      </c>
      <c r="F19" s="175">
        <v>16</v>
      </c>
      <c r="G19" s="175">
        <v>2</v>
      </c>
      <c r="H19" s="175">
        <v>1</v>
      </c>
      <c r="I19" s="175"/>
      <c r="J19" s="68">
        <f t="shared" si="0"/>
        <v>92.982456140350877</v>
      </c>
    </row>
    <row r="20" spans="1:10" ht="15.75" thickBot="1" x14ac:dyDescent="0.3">
      <c r="A20" s="121"/>
      <c r="B20" s="4"/>
      <c r="C20" s="4"/>
      <c r="D20" s="7">
        <v>11</v>
      </c>
      <c r="E20" s="169" t="s">
        <v>20</v>
      </c>
      <c r="F20" s="175">
        <v>17</v>
      </c>
      <c r="G20" s="175">
        <v>2</v>
      </c>
      <c r="H20" s="175"/>
      <c r="I20" s="175"/>
      <c r="J20" s="68">
        <f t="shared" si="0"/>
        <v>96.491228070175438</v>
      </c>
    </row>
    <row r="21" spans="1:10" ht="15.75" thickBot="1" x14ac:dyDescent="0.3">
      <c r="A21" s="121"/>
      <c r="B21" s="4"/>
      <c r="C21" s="4"/>
      <c r="D21" s="7">
        <v>12</v>
      </c>
      <c r="E21" s="169" t="s">
        <v>22</v>
      </c>
      <c r="F21" s="175">
        <v>18</v>
      </c>
      <c r="G21" s="175">
        <v>1</v>
      </c>
      <c r="H21" s="175"/>
      <c r="I21" s="175"/>
      <c r="J21" s="68">
        <f t="shared" si="0"/>
        <v>98.245614035087726</v>
      </c>
    </row>
    <row r="22" spans="1:10" ht="15.75" thickBot="1" x14ac:dyDescent="0.3">
      <c r="A22" s="121"/>
      <c r="B22" s="4"/>
      <c r="C22" s="4"/>
      <c r="D22" s="7">
        <v>13</v>
      </c>
      <c r="E22" s="169" t="s">
        <v>17</v>
      </c>
      <c r="F22" s="175">
        <v>18</v>
      </c>
      <c r="G22" s="175">
        <v>1</v>
      </c>
      <c r="H22" s="175"/>
      <c r="I22" s="175"/>
      <c r="J22" s="68">
        <f t="shared" si="0"/>
        <v>98.245614035087726</v>
      </c>
    </row>
    <row r="23" spans="1:10" ht="15.75" thickBot="1" x14ac:dyDescent="0.3">
      <c r="A23" s="121"/>
      <c r="B23" s="4"/>
      <c r="C23" s="4"/>
      <c r="D23" s="7">
        <v>14</v>
      </c>
      <c r="E23" s="169" t="s">
        <v>18</v>
      </c>
      <c r="F23" s="175">
        <v>17</v>
      </c>
      <c r="G23" s="175">
        <v>2</v>
      </c>
      <c r="H23" s="175"/>
      <c r="I23" s="175"/>
      <c r="J23" s="68">
        <f t="shared" si="0"/>
        <v>96.491228070175438</v>
      </c>
    </row>
    <row r="24" spans="1:10" ht="15.75" thickBot="1" x14ac:dyDescent="0.3">
      <c r="A24" s="121"/>
      <c r="B24" s="4"/>
      <c r="C24" s="4"/>
      <c r="D24" s="7">
        <v>15</v>
      </c>
      <c r="E24" s="169" t="s">
        <v>19</v>
      </c>
      <c r="F24" s="175">
        <v>17</v>
      </c>
      <c r="G24" s="175">
        <v>1</v>
      </c>
      <c r="H24" s="175">
        <v>1</v>
      </c>
      <c r="I24" s="175"/>
      <c r="J24" s="68">
        <f t="shared" si="0"/>
        <v>94.736842105263165</v>
      </c>
    </row>
    <row r="25" spans="1:10" ht="15.75" thickBot="1" x14ac:dyDescent="0.3">
      <c r="A25" s="121"/>
      <c r="B25" s="4"/>
      <c r="C25" s="4"/>
      <c r="D25" s="7"/>
      <c r="E25" s="147" t="s">
        <v>6</v>
      </c>
      <c r="F25" s="198">
        <f t="shared" ref="F25:I25" si="1">SUM(F10:F24)/15</f>
        <v>17</v>
      </c>
      <c r="G25" s="198">
        <f t="shared" si="1"/>
        <v>1.6</v>
      </c>
      <c r="H25" s="198">
        <f t="shared" si="1"/>
        <v>0.33333333333333331</v>
      </c>
      <c r="I25" s="198">
        <f t="shared" si="1"/>
        <v>6.6666666666666666E-2</v>
      </c>
      <c r="J25" s="80">
        <f>SUM(J10:J24)/15</f>
        <v>95.672514619883046</v>
      </c>
    </row>
    <row r="26" spans="1:10" s="197" customFormat="1" ht="72" x14ac:dyDescent="0.2">
      <c r="A26" s="190" t="s">
        <v>146</v>
      </c>
      <c r="B26" s="314">
        <v>25</v>
      </c>
      <c r="C26" s="314">
        <v>19</v>
      </c>
      <c r="D26" s="314">
        <v>57</v>
      </c>
      <c r="E26" s="261"/>
      <c r="F26" s="259">
        <v>3</v>
      </c>
      <c r="G26" s="259">
        <v>2</v>
      </c>
      <c r="H26" s="192">
        <v>1</v>
      </c>
      <c r="I26" s="192">
        <v>0</v>
      </c>
      <c r="J26" s="263" t="s">
        <v>62</v>
      </c>
    </row>
    <row r="27" spans="1:10" s="197" customFormat="1" ht="12.75" thickBot="1" x14ac:dyDescent="0.25">
      <c r="A27" s="239" t="s">
        <v>132</v>
      </c>
      <c r="B27" s="315"/>
      <c r="C27" s="315"/>
      <c r="D27" s="315"/>
      <c r="E27" s="262"/>
      <c r="F27" s="267"/>
      <c r="G27" s="267"/>
      <c r="H27" s="192"/>
      <c r="I27" s="192"/>
      <c r="J27" s="264"/>
    </row>
    <row r="28" spans="1:10" ht="15.75" thickBot="1" x14ac:dyDescent="0.3">
      <c r="A28" s="121"/>
      <c r="B28" s="4"/>
      <c r="C28" s="4"/>
      <c r="D28" s="7">
        <v>1</v>
      </c>
      <c r="E28" s="169" t="s">
        <v>9</v>
      </c>
      <c r="F28" s="175">
        <v>19</v>
      </c>
      <c r="G28" s="175"/>
      <c r="H28" s="175"/>
      <c r="I28" s="175"/>
      <c r="J28" s="68">
        <f>SUM((F28*3+G28*2+H28*1+I28*0)*100/57)</f>
        <v>100</v>
      </c>
    </row>
    <row r="29" spans="1:10" ht="23.25" thickBot="1" x14ac:dyDescent="0.3">
      <c r="A29" s="121"/>
      <c r="B29" s="4"/>
      <c r="C29" s="4"/>
      <c r="D29" s="7">
        <v>2</v>
      </c>
      <c r="E29" s="169" t="s">
        <v>123</v>
      </c>
      <c r="F29" s="175">
        <v>19</v>
      </c>
      <c r="G29" s="175"/>
      <c r="H29" s="175"/>
      <c r="I29" s="175"/>
      <c r="J29" s="68">
        <f t="shared" ref="J29:J42" si="2">SUM((F29*3+G29*2+H29*1+I29*0)*100/57)</f>
        <v>100</v>
      </c>
    </row>
    <row r="30" spans="1:10" ht="15.75" thickBot="1" x14ac:dyDescent="0.3">
      <c r="A30" s="121"/>
      <c r="B30" s="4"/>
      <c r="C30" s="4"/>
      <c r="D30" s="7">
        <v>3</v>
      </c>
      <c r="E30" s="169" t="s">
        <v>11</v>
      </c>
      <c r="F30" s="175">
        <v>19</v>
      </c>
      <c r="G30" s="175"/>
      <c r="H30" s="175"/>
      <c r="I30" s="175"/>
      <c r="J30" s="68">
        <f t="shared" si="2"/>
        <v>100</v>
      </c>
    </row>
    <row r="31" spans="1:10" ht="15.75" thickBot="1" x14ac:dyDescent="0.3">
      <c r="A31" s="121"/>
      <c r="B31" s="4"/>
      <c r="C31" s="4"/>
      <c r="D31" s="7">
        <v>4</v>
      </c>
      <c r="E31" s="169" t="s">
        <v>12</v>
      </c>
      <c r="F31" s="175">
        <v>19</v>
      </c>
      <c r="G31" s="175"/>
      <c r="H31" s="175"/>
      <c r="I31" s="175"/>
      <c r="J31" s="68">
        <f t="shared" si="2"/>
        <v>100</v>
      </c>
    </row>
    <row r="32" spans="1:10" ht="15.75" thickBot="1" x14ac:dyDescent="0.3">
      <c r="A32" s="121"/>
      <c r="B32" s="4"/>
      <c r="C32" s="4"/>
      <c r="D32" s="7">
        <v>5</v>
      </c>
      <c r="E32" s="169" t="s">
        <v>13</v>
      </c>
      <c r="F32" s="175">
        <v>18</v>
      </c>
      <c r="G32" s="175">
        <v>1</v>
      </c>
      <c r="H32" s="175"/>
      <c r="I32" s="175"/>
      <c r="J32" s="68">
        <f t="shared" si="2"/>
        <v>98.245614035087726</v>
      </c>
    </row>
    <row r="33" spans="1:10" ht="15.75" thickBot="1" x14ac:dyDescent="0.3">
      <c r="A33" s="121"/>
      <c r="B33" s="4"/>
      <c r="C33" s="4"/>
      <c r="D33" s="7">
        <v>6</v>
      </c>
      <c r="E33" s="169" t="s">
        <v>14</v>
      </c>
      <c r="F33" s="175">
        <v>19</v>
      </c>
      <c r="G33" s="175"/>
      <c r="H33" s="175"/>
      <c r="I33" s="175"/>
      <c r="J33" s="68">
        <f t="shared" si="2"/>
        <v>100</v>
      </c>
    </row>
    <row r="34" spans="1:10" ht="15.75" thickBot="1" x14ac:dyDescent="0.3">
      <c r="A34" s="121"/>
      <c r="B34" s="4"/>
      <c r="C34" s="4"/>
      <c r="D34" s="7">
        <v>7</v>
      </c>
      <c r="E34" s="169" t="s">
        <v>124</v>
      </c>
      <c r="F34" s="175">
        <v>19</v>
      </c>
      <c r="G34" s="175"/>
      <c r="H34" s="175"/>
      <c r="I34" s="175"/>
      <c r="J34" s="68">
        <f t="shared" si="2"/>
        <v>100</v>
      </c>
    </row>
    <row r="35" spans="1:10" ht="15.75" thickBot="1" x14ac:dyDescent="0.3">
      <c r="A35" s="121"/>
      <c r="B35" s="4"/>
      <c r="C35" s="4"/>
      <c r="D35" s="7">
        <v>8</v>
      </c>
      <c r="E35" s="169" t="s">
        <v>96</v>
      </c>
      <c r="F35" s="175">
        <v>19</v>
      </c>
      <c r="G35" s="175"/>
      <c r="H35" s="175"/>
      <c r="I35" s="175"/>
      <c r="J35" s="68">
        <f t="shared" si="2"/>
        <v>100</v>
      </c>
    </row>
    <row r="36" spans="1:10" ht="15.75" thickBot="1" x14ac:dyDescent="0.3">
      <c r="A36" s="121"/>
      <c r="B36" s="4"/>
      <c r="C36" s="4"/>
      <c r="D36" s="7">
        <v>9</v>
      </c>
      <c r="E36" s="169" t="s">
        <v>15</v>
      </c>
      <c r="F36" s="175">
        <v>16</v>
      </c>
      <c r="G36" s="175">
        <v>1</v>
      </c>
      <c r="H36" s="175">
        <v>2</v>
      </c>
      <c r="I36" s="175"/>
      <c r="J36" s="68">
        <f t="shared" si="2"/>
        <v>91.228070175438603</v>
      </c>
    </row>
    <row r="37" spans="1:10" ht="23.25" thickBot="1" x14ac:dyDescent="0.3">
      <c r="A37" s="121"/>
      <c r="B37" s="4"/>
      <c r="C37" s="4"/>
      <c r="D37" s="7">
        <v>10</v>
      </c>
      <c r="E37" s="169" t="s">
        <v>16</v>
      </c>
      <c r="F37" s="175">
        <v>18</v>
      </c>
      <c r="G37" s="175">
        <v>1</v>
      </c>
      <c r="H37" s="175"/>
      <c r="I37" s="175"/>
      <c r="J37" s="68">
        <f t="shared" si="2"/>
        <v>98.245614035087726</v>
      </c>
    </row>
    <row r="38" spans="1:10" ht="15.75" thickBot="1" x14ac:dyDescent="0.3">
      <c r="A38" s="121"/>
      <c r="B38" s="4"/>
      <c r="C38" s="4"/>
      <c r="D38" s="7">
        <v>11</v>
      </c>
      <c r="E38" s="169" t="s">
        <v>20</v>
      </c>
      <c r="F38" s="175">
        <v>19</v>
      </c>
      <c r="G38" s="175"/>
      <c r="H38" s="175"/>
      <c r="I38" s="175"/>
      <c r="J38" s="68">
        <f t="shared" si="2"/>
        <v>100</v>
      </c>
    </row>
    <row r="39" spans="1:10" ht="15.75" thickBot="1" x14ac:dyDescent="0.3">
      <c r="A39" s="121"/>
      <c r="B39" s="4"/>
      <c r="C39" s="4"/>
      <c r="D39" s="7">
        <v>12</v>
      </c>
      <c r="E39" s="169" t="s">
        <v>22</v>
      </c>
      <c r="F39" s="175">
        <v>18</v>
      </c>
      <c r="G39" s="175"/>
      <c r="H39" s="175">
        <v>1</v>
      </c>
      <c r="I39" s="175"/>
      <c r="J39" s="68">
        <f t="shared" si="2"/>
        <v>96.491228070175438</v>
      </c>
    </row>
    <row r="40" spans="1:10" ht="15.75" thickBot="1" x14ac:dyDescent="0.3">
      <c r="A40" s="121"/>
      <c r="B40" s="4"/>
      <c r="C40" s="4"/>
      <c r="D40" s="7">
        <v>13</v>
      </c>
      <c r="E40" s="169" t="s">
        <v>17</v>
      </c>
      <c r="F40" s="175">
        <v>19</v>
      </c>
      <c r="G40" s="175"/>
      <c r="H40" s="175"/>
      <c r="I40" s="175"/>
      <c r="J40" s="68">
        <f t="shared" si="2"/>
        <v>100</v>
      </c>
    </row>
    <row r="41" spans="1:10" ht="15.75" thickBot="1" x14ac:dyDescent="0.3">
      <c r="A41" s="121"/>
      <c r="B41" s="4"/>
      <c r="C41" s="4"/>
      <c r="D41" s="7">
        <v>14</v>
      </c>
      <c r="E41" s="169" t="s">
        <v>18</v>
      </c>
      <c r="F41" s="175">
        <v>19</v>
      </c>
      <c r="G41" s="175"/>
      <c r="H41" s="175"/>
      <c r="I41" s="175"/>
      <c r="J41" s="68">
        <f t="shared" si="2"/>
        <v>100</v>
      </c>
    </row>
    <row r="42" spans="1:10" ht="15.75" thickBot="1" x14ac:dyDescent="0.3">
      <c r="A42" s="121"/>
      <c r="B42" s="4"/>
      <c r="C42" s="4"/>
      <c r="D42" s="7">
        <v>15</v>
      </c>
      <c r="E42" s="169" t="s">
        <v>19</v>
      </c>
      <c r="F42" s="175">
        <v>17</v>
      </c>
      <c r="G42" s="175">
        <v>1</v>
      </c>
      <c r="H42" s="175">
        <v>1</v>
      </c>
      <c r="I42" s="175"/>
      <c r="J42" s="68">
        <f t="shared" si="2"/>
        <v>94.736842105263165</v>
      </c>
    </row>
    <row r="43" spans="1:10" ht="15.75" thickBot="1" x14ac:dyDescent="0.3">
      <c r="A43" s="121"/>
      <c r="B43" s="4"/>
      <c r="C43" s="4"/>
      <c r="D43" s="7"/>
      <c r="E43" s="147" t="s">
        <v>6</v>
      </c>
      <c r="F43" s="198">
        <f t="shared" ref="F43:I43" si="3">SUM(F28:F42)/15</f>
        <v>18.466666666666665</v>
      </c>
      <c r="G43" s="198">
        <f t="shared" si="3"/>
        <v>0.26666666666666666</v>
      </c>
      <c r="H43" s="198">
        <f t="shared" si="3"/>
        <v>0.26666666666666666</v>
      </c>
      <c r="I43" s="198">
        <f t="shared" si="3"/>
        <v>0</v>
      </c>
      <c r="J43" s="80">
        <f>SUM(J28:J42)/15</f>
        <v>98.596491228070164</v>
      </c>
    </row>
    <row r="44" spans="1:10" s="197" customFormat="1" ht="29.25" customHeight="1" x14ac:dyDescent="0.2">
      <c r="A44" s="258" t="s">
        <v>406</v>
      </c>
      <c r="B44" s="314">
        <v>25</v>
      </c>
      <c r="C44" s="314">
        <v>19</v>
      </c>
      <c r="D44" s="314">
        <v>57</v>
      </c>
      <c r="E44" s="261"/>
      <c r="F44" s="259">
        <v>3</v>
      </c>
      <c r="G44" s="259">
        <v>2</v>
      </c>
      <c r="H44" s="192">
        <v>1</v>
      </c>
      <c r="I44" s="192">
        <v>0</v>
      </c>
      <c r="J44" s="263" t="s">
        <v>62</v>
      </c>
    </row>
    <row r="45" spans="1:10" s="197" customFormat="1" ht="12.75" thickBot="1" x14ac:dyDescent="0.25">
      <c r="A45" s="189" t="s">
        <v>129</v>
      </c>
      <c r="B45" s="315"/>
      <c r="C45" s="315"/>
      <c r="D45" s="315"/>
      <c r="E45" s="262"/>
      <c r="F45" s="267"/>
      <c r="G45" s="267"/>
      <c r="H45" s="192"/>
      <c r="I45" s="192"/>
      <c r="J45" s="264"/>
    </row>
    <row r="46" spans="1:10" ht="15.75" thickBot="1" x14ac:dyDescent="0.3">
      <c r="A46" s="121"/>
      <c r="B46" s="4"/>
      <c r="C46" s="4"/>
      <c r="D46" s="7">
        <v>1</v>
      </c>
      <c r="E46" s="169" t="s">
        <v>9</v>
      </c>
      <c r="F46" s="175">
        <v>15</v>
      </c>
      <c r="G46" s="175">
        <v>3</v>
      </c>
      <c r="H46" s="175">
        <v>1</v>
      </c>
      <c r="I46" s="175"/>
      <c r="J46" s="68">
        <f>SUM((F46*3+G46*2+H46*1+I46*0)*100/57)</f>
        <v>91.228070175438603</v>
      </c>
    </row>
    <row r="47" spans="1:10" ht="23.25" thickBot="1" x14ac:dyDescent="0.3">
      <c r="A47" s="121"/>
      <c r="B47" s="4"/>
      <c r="C47" s="4"/>
      <c r="D47" s="7">
        <v>2</v>
      </c>
      <c r="E47" s="169" t="s">
        <v>123</v>
      </c>
      <c r="F47" s="175">
        <v>14</v>
      </c>
      <c r="G47" s="175">
        <v>2</v>
      </c>
      <c r="H47" s="175">
        <v>3</v>
      </c>
      <c r="I47" s="175"/>
      <c r="J47" s="68">
        <f t="shared" ref="J47:J60" si="4">SUM((F47*3+G47*2+H47*1+I47*0)*100/57)</f>
        <v>85.964912280701753</v>
      </c>
    </row>
    <row r="48" spans="1:10" ht="15.75" thickBot="1" x14ac:dyDescent="0.3">
      <c r="A48" s="121"/>
      <c r="B48" s="4"/>
      <c r="C48" s="4"/>
      <c r="D48" s="7">
        <v>3</v>
      </c>
      <c r="E48" s="169" t="s">
        <v>11</v>
      </c>
      <c r="F48" s="175">
        <v>15</v>
      </c>
      <c r="G48" s="175">
        <v>2</v>
      </c>
      <c r="H48" s="175">
        <v>1</v>
      </c>
      <c r="I48" s="175">
        <v>1</v>
      </c>
      <c r="J48" s="68">
        <f t="shared" si="4"/>
        <v>87.719298245614041</v>
      </c>
    </row>
    <row r="49" spans="1:10" ht="15.75" thickBot="1" x14ac:dyDescent="0.3">
      <c r="A49" s="121"/>
      <c r="B49" s="4"/>
      <c r="C49" s="4"/>
      <c r="D49" s="7">
        <v>4</v>
      </c>
      <c r="E49" s="169" t="s">
        <v>12</v>
      </c>
      <c r="F49" s="175">
        <v>15</v>
      </c>
      <c r="G49" s="175">
        <v>3</v>
      </c>
      <c r="H49" s="175">
        <v>1</v>
      </c>
      <c r="I49" s="175"/>
      <c r="J49" s="68">
        <f t="shared" si="4"/>
        <v>91.228070175438603</v>
      </c>
    </row>
    <row r="50" spans="1:10" ht="15.75" thickBot="1" x14ac:dyDescent="0.3">
      <c r="A50" s="121"/>
      <c r="B50" s="4"/>
      <c r="C50" s="4"/>
      <c r="D50" s="7">
        <v>5</v>
      </c>
      <c r="E50" s="169" t="s">
        <v>13</v>
      </c>
      <c r="F50" s="175">
        <v>14</v>
      </c>
      <c r="G50" s="175">
        <v>4</v>
      </c>
      <c r="H50" s="175">
        <v>1</v>
      </c>
      <c r="I50" s="175"/>
      <c r="J50" s="68">
        <f t="shared" si="4"/>
        <v>89.473684210526315</v>
      </c>
    </row>
    <row r="51" spans="1:10" ht="15.75" thickBot="1" x14ac:dyDescent="0.3">
      <c r="A51" s="121"/>
      <c r="B51" s="4"/>
      <c r="C51" s="4"/>
      <c r="D51" s="7">
        <v>6</v>
      </c>
      <c r="E51" s="169" t="s">
        <v>14</v>
      </c>
      <c r="F51" s="175">
        <v>15</v>
      </c>
      <c r="G51" s="175">
        <v>3</v>
      </c>
      <c r="H51" s="175">
        <v>1</v>
      </c>
      <c r="I51" s="175"/>
      <c r="J51" s="68">
        <f t="shared" si="4"/>
        <v>91.228070175438603</v>
      </c>
    </row>
    <row r="52" spans="1:10" ht="15.75" thickBot="1" x14ac:dyDescent="0.3">
      <c r="A52" s="121"/>
      <c r="B52" s="4"/>
      <c r="C52" s="4"/>
      <c r="D52" s="7">
        <v>7</v>
      </c>
      <c r="E52" s="169" t="s">
        <v>124</v>
      </c>
      <c r="F52" s="175">
        <v>15</v>
      </c>
      <c r="G52" s="175">
        <v>4</v>
      </c>
      <c r="H52" s="175"/>
      <c r="I52" s="175"/>
      <c r="J52" s="68">
        <f t="shared" si="4"/>
        <v>92.982456140350877</v>
      </c>
    </row>
    <row r="53" spans="1:10" ht="15.75" thickBot="1" x14ac:dyDescent="0.3">
      <c r="A53" s="121"/>
      <c r="B53" s="4"/>
      <c r="C53" s="4"/>
      <c r="D53" s="7">
        <v>8</v>
      </c>
      <c r="E53" s="169" t="s">
        <v>96</v>
      </c>
      <c r="F53" s="175">
        <v>16</v>
      </c>
      <c r="G53" s="175">
        <v>2</v>
      </c>
      <c r="H53" s="175">
        <v>1</v>
      </c>
      <c r="I53" s="175"/>
      <c r="J53" s="68">
        <f t="shared" si="4"/>
        <v>92.982456140350877</v>
      </c>
    </row>
    <row r="54" spans="1:10" ht="15.75" thickBot="1" x14ac:dyDescent="0.3">
      <c r="A54" s="121"/>
      <c r="B54" s="4"/>
      <c r="C54" s="4"/>
      <c r="D54" s="7">
        <v>9</v>
      </c>
      <c r="E54" s="169" t="s">
        <v>15</v>
      </c>
      <c r="F54" s="175">
        <v>15</v>
      </c>
      <c r="G54" s="175">
        <v>1</v>
      </c>
      <c r="H54" s="175">
        <v>2</v>
      </c>
      <c r="I54" s="175">
        <v>1</v>
      </c>
      <c r="J54" s="68">
        <f t="shared" si="4"/>
        <v>85.964912280701753</v>
      </c>
    </row>
    <row r="55" spans="1:10" ht="23.25" thickBot="1" x14ac:dyDescent="0.3">
      <c r="A55" s="121"/>
      <c r="B55" s="4"/>
      <c r="C55" s="4"/>
      <c r="D55" s="7">
        <v>10</v>
      </c>
      <c r="E55" s="169" t="s">
        <v>16</v>
      </c>
      <c r="F55" s="175">
        <v>14</v>
      </c>
      <c r="G55" s="175">
        <v>3</v>
      </c>
      <c r="H55" s="175">
        <v>2</v>
      </c>
      <c r="I55" s="175"/>
      <c r="J55" s="68">
        <f t="shared" si="4"/>
        <v>87.719298245614041</v>
      </c>
    </row>
    <row r="56" spans="1:10" ht="15.75" thickBot="1" x14ac:dyDescent="0.3">
      <c r="A56" s="121"/>
      <c r="B56" s="4"/>
      <c r="C56" s="4"/>
      <c r="D56" s="7">
        <v>11</v>
      </c>
      <c r="E56" s="169" t="s">
        <v>20</v>
      </c>
      <c r="F56" s="175">
        <v>15</v>
      </c>
      <c r="G56" s="175">
        <v>3</v>
      </c>
      <c r="H56" s="175">
        <v>1</v>
      </c>
      <c r="I56" s="175"/>
      <c r="J56" s="68">
        <f t="shared" si="4"/>
        <v>91.228070175438603</v>
      </c>
    </row>
    <row r="57" spans="1:10" ht="15.75" thickBot="1" x14ac:dyDescent="0.3">
      <c r="A57" s="121"/>
      <c r="B57" s="4"/>
      <c r="C57" s="4"/>
      <c r="D57" s="7">
        <v>12</v>
      </c>
      <c r="E57" s="169" t="s">
        <v>22</v>
      </c>
      <c r="F57" s="175">
        <v>15</v>
      </c>
      <c r="G57" s="175">
        <v>1</v>
      </c>
      <c r="H57" s="175">
        <v>2</v>
      </c>
      <c r="I57" s="175">
        <v>1</v>
      </c>
      <c r="J57" s="68">
        <f t="shared" si="4"/>
        <v>85.964912280701753</v>
      </c>
    </row>
    <row r="58" spans="1:10" ht="15.75" thickBot="1" x14ac:dyDescent="0.3">
      <c r="A58" s="121"/>
      <c r="B58" s="4"/>
      <c r="C58" s="4"/>
      <c r="D58" s="7">
        <v>13</v>
      </c>
      <c r="E58" s="169" t="s">
        <v>17</v>
      </c>
      <c r="F58" s="175">
        <v>14</v>
      </c>
      <c r="G58" s="175">
        <v>4</v>
      </c>
      <c r="H58" s="175">
        <v>1</v>
      </c>
      <c r="I58" s="175"/>
      <c r="J58" s="68">
        <f t="shared" si="4"/>
        <v>89.473684210526315</v>
      </c>
    </row>
    <row r="59" spans="1:10" ht="15.75" thickBot="1" x14ac:dyDescent="0.3">
      <c r="A59" s="121"/>
      <c r="B59" s="4"/>
      <c r="C59" s="4"/>
      <c r="D59" s="7">
        <v>14</v>
      </c>
      <c r="E59" s="169" t="s">
        <v>18</v>
      </c>
      <c r="F59" s="175">
        <v>15</v>
      </c>
      <c r="G59" s="175">
        <v>3</v>
      </c>
      <c r="H59" s="175">
        <v>1</v>
      </c>
      <c r="I59" s="175"/>
      <c r="J59" s="68">
        <f t="shared" si="4"/>
        <v>91.228070175438603</v>
      </c>
    </row>
    <row r="60" spans="1:10" ht="15.75" thickBot="1" x14ac:dyDescent="0.3">
      <c r="A60" s="121"/>
      <c r="B60" s="4"/>
      <c r="C60" s="4"/>
      <c r="D60" s="7">
        <v>15</v>
      </c>
      <c r="E60" s="169" t="s">
        <v>19</v>
      </c>
      <c r="F60" s="175">
        <v>14</v>
      </c>
      <c r="G60" s="175">
        <v>2</v>
      </c>
      <c r="H60" s="175">
        <v>2</v>
      </c>
      <c r="I60" s="175">
        <v>1</v>
      </c>
      <c r="J60" s="68">
        <f t="shared" si="4"/>
        <v>84.21052631578948</v>
      </c>
    </row>
    <row r="61" spans="1:10" ht="15.75" thickBot="1" x14ac:dyDescent="0.3">
      <c r="A61" s="121"/>
      <c r="B61" s="4"/>
      <c r="C61" s="4"/>
      <c r="D61" s="7"/>
      <c r="E61" s="147" t="s">
        <v>6</v>
      </c>
      <c r="F61" s="198">
        <f t="shared" ref="F61:I61" si="5">SUM(F46:F60)/15</f>
        <v>14.733333333333333</v>
      </c>
      <c r="G61" s="198">
        <f t="shared" si="5"/>
        <v>2.6666666666666665</v>
      </c>
      <c r="H61" s="198">
        <f t="shared" si="5"/>
        <v>1.3333333333333333</v>
      </c>
      <c r="I61" s="198">
        <f t="shared" si="5"/>
        <v>0.26666666666666666</v>
      </c>
      <c r="J61" s="80">
        <f>SUM(J46:J60)/15</f>
        <v>89.239766081871338</v>
      </c>
    </row>
    <row r="62" spans="1:10" s="197" customFormat="1" ht="36" x14ac:dyDescent="0.2">
      <c r="A62" s="190" t="s">
        <v>147</v>
      </c>
      <c r="B62" s="314">
        <v>25</v>
      </c>
      <c r="C62" s="314">
        <v>19</v>
      </c>
      <c r="D62" s="314">
        <v>57</v>
      </c>
      <c r="E62" s="261"/>
      <c r="F62" s="259">
        <v>3</v>
      </c>
      <c r="G62" s="259">
        <v>2</v>
      </c>
      <c r="H62" s="192">
        <v>1</v>
      </c>
      <c r="I62" s="192">
        <v>0</v>
      </c>
      <c r="J62" s="263" t="s">
        <v>62</v>
      </c>
    </row>
    <row r="63" spans="1:10" s="197" customFormat="1" ht="12.75" thickBot="1" x14ac:dyDescent="0.25">
      <c r="A63" s="189" t="s">
        <v>58</v>
      </c>
      <c r="B63" s="315"/>
      <c r="C63" s="315"/>
      <c r="D63" s="315"/>
      <c r="E63" s="262"/>
      <c r="F63" s="267"/>
      <c r="G63" s="267"/>
      <c r="H63" s="192"/>
      <c r="I63" s="192"/>
      <c r="J63" s="264"/>
    </row>
    <row r="64" spans="1:10" ht="15.75" thickBot="1" x14ac:dyDescent="0.3">
      <c r="A64" s="121"/>
      <c r="B64" s="4"/>
      <c r="C64" s="4"/>
      <c r="D64" s="7">
        <v>1</v>
      </c>
      <c r="E64" s="169" t="s">
        <v>9</v>
      </c>
      <c r="F64" s="175">
        <v>18</v>
      </c>
      <c r="G64" s="175">
        <v>1</v>
      </c>
      <c r="H64" s="175"/>
      <c r="I64" s="175"/>
      <c r="J64" s="68">
        <f>SUM((F64*3+G64*2+H64*1+I64*0)*100/57)</f>
        <v>98.245614035087726</v>
      </c>
    </row>
    <row r="65" spans="1:10" ht="23.25" thickBot="1" x14ac:dyDescent="0.3">
      <c r="A65" s="121"/>
      <c r="B65" s="4"/>
      <c r="C65" s="4"/>
      <c r="D65" s="7">
        <v>2</v>
      </c>
      <c r="E65" s="169" t="s">
        <v>123</v>
      </c>
      <c r="F65" s="175">
        <v>17</v>
      </c>
      <c r="G65" s="175">
        <v>2</v>
      </c>
      <c r="H65" s="175"/>
      <c r="I65" s="175"/>
      <c r="J65" s="68">
        <f t="shared" ref="J65:J78" si="6">SUM((F65*3+G65*2+H65*1+I65*0)*100/57)</f>
        <v>96.491228070175438</v>
      </c>
    </row>
    <row r="66" spans="1:10" ht="15.75" thickBot="1" x14ac:dyDescent="0.3">
      <c r="A66" s="121"/>
      <c r="B66" s="4"/>
      <c r="C66" s="4"/>
      <c r="D66" s="7">
        <v>3</v>
      </c>
      <c r="E66" s="169" t="s">
        <v>11</v>
      </c>
      <c r="F66" s="175">
        <v>18</v>
      </c>
      <c r="G66" s="175">
        <v>1</v>
      </c>
      <c r="H66" s="175"/>
      <c r="I66" s="175"/>
      <c r="J66" s="68">
        <f t="shared" si="6"/>
        <v>98.245614035087726</v>
      </c>
    </row>
    <row r="67" spans="1:10" ht="15.75" thickBot="1" x14ac:dyDescent="0.3">
      <c r="A67" s="121"/>
      <c r="B67" s="4"/>
      <c r="C67" s="4"/>
      <c r="D67" s="7">
        <v>4</v>
      </c>
      <c r="E67" s="169" t="s">
        <v>12</v>
      </c>
      <c r="F67" s="175">
        <v>18</v>
      </c>
      <c r="G67" s="175"/>
      <c r="H67" s="175">
        <v>1</v>
      </c>
      <c r="I67" s="175"/>
      <c r="J67" s="68">
        <f t="shared" si="6"/>
        <v>96.491228070175438</v>
      </c>
    </row>
    <row r="68" spans="1:10" ht="15.75" thickBot="1" x14ac:dyDescent="0.3">
      <c r="A68" s="121"/>
      <c r="B68" s="4"/>
      <c r="C68" s="4"/>
      <c r="D68" s="7">
        <v>5</v>
      </c>
      <c r="E68" s="169" t="s">
        <v>13</v>
      </c>
      <c r="F68" s="175">
        <v>18</v>
      </c>
      <c r="G68" s="175"/>
      <c r="H68" s="175">
        <v>1</v>
      </c>
      <c r="I68" s="175"/>
      <c r="J68" s="68">
        <f t="shared" si="6"/>
        <v>96.491228070175438</v>
      </c>
    </row>
    <row r="69" spans="1:10" ht="15.75" thickBot="1" x14ac:dyDescent="0.3">
      <c r="A69" s="121"/>
      <c r="B69" s="4"/>
      <c r="C69" s="4"/>
      <c r="D69" s="7">
        <v>6</v>
      </c>
      <c r="E69" s="169" t="s">
        <v>14</v>
      </c>
      <c r="F69" s="175">
        <v>19</v>
      </c>
      <c r="G69" s="175"/>
      <c r="H69" s="175"/>
      <c r="I69" s="175"/>
      <c r="J69" s="68">
        <f t="shared" si="6"/>
        <v>100</v>
      </c>
    </row>
    <row r="70" spans="1:10" ht="15.75" thickBot="1" x14ac:dyDescent="0.3">
      <c r="A70" s="121"/>
      <c r="B70" s="4"/>
      <c r="C70" s="4"/>
      <c r="D70" s="7">
        <v>7</v>
      </c>
      <c r="E70" s="169" t="s">
        <v>124</v>
      </c>
      <c r="F70" s="175">
        <v>19</v>
      </c>
      <c r="G70" s="175"/>
      <c r="H70" s="175"/>
      <c r="I70" s="175"/>
      <c r="J70" s="68">
        <f t="shared" si="6"/>
        <v>100</v>
      </c>
    </row>
    <row r="71" spans="1:10" ht="15.75" thickBot="1" x14ac:dyDescent="0.3">
      <c r="A71" s="121"/>
      <c r="B71" s="4"/>
      <c r="C71" s="4"/>
      <c r="D71" s="7">
        <v>8</v>
      </c>
      <c r="E71" s="169" t="s">
        <v>96</v>
      </c>
      <c r="F71" s="175">
        <v>19</v>
      </c>
      <c r="G71" s="175"/>
      <c r="H71" s="175"/>
      <c r="I71" s="175"/>
      <c r="J71" s="68">
        <f t="shared" si="6"/>
        <v>100</v>
      </c>
    </row>
    <row r="72" spans="1:10" ht="15.75" thickBot="1" x14ac:dyDescent="0.3">
      <c r="A72" s="121"/>
      <c r="B72" s="4"/>
      <c r="C72" s="4"/>
      <c r="D72" s="7">
        <v>9</v>
      </c>
      <c r="E72" s="169" t="s">
        <v>15</v>
      </c>
      <c r="F72" s="175">
        <v>19</v>
      </c>
      <c r="G72" s="175"/>
      <c r="H72" s="175"/>
      <c r="I72" s="175"/>
      <c r="J72" s="68">
        <f t="shared" si="6"/>
        <v>100</v>
      </c>
    </row>
    <row r="73" spans="1:10" ht="23.25" thickBot="1" x14ac:dyDescent="0.3">
      <c r="A73" s="121"/>
      <c r="B73" s="4"/>
      <c r="C73" s="4"/>
      <c r="D73" s="7">
        <v>10</v>
      </c>
      <c r="E73" s="169" t="s">
        <v>16</v>
      </c>
      <c r="F73" s="175">
        <v>18</v>
      </c>
      <c r="G73" s="175">
        <v>1</v>
      </c>
      <c r="H73" s="175"/>
      <c r="I73" s="175"/>
      <c r="J73" s="68">
        <f t="shared" si="6"/>
        <v>98.245614035087726</v>
      </c>
    </row>
    <row r="74" spans="1:10" ht="15.75" thickBot="1" x14ac:dyDescent="0.3">
      <c r="A74" s="121"/>
      <c r="B74" s="4"/>
      <c r="C74" s="4"/>
      <c r="D74" s="7">
        <v>11</v>
      </c>
      <c r="E74" s="169" t="s">
        <v>20</v>
      </c>
      <c r="F74" s="175">
        <v>19</v>
      </c>
      <c r="G74" s="175"/>
      <c r="H74" s="175"/>
      <c r="I74" s="175"/>
      <c r="J74" s="68">
        <f t="shared" si="6"/>
        <v>100</v>
      </c>
    </row>
    <row r="75" spans="1:10" ht="15.75" thickBot="1" x14ac:dyDescent="0.3">
      <c r="A75" s="121"/>
      <c r="B75" s="4"/>
      <c r="C75" s="4"/>
      <c r="D75" s="7">
        <v>12</v>
      </c>
      <c r="E75" s="169" t="s">
        <v>22</v>
      </c>
      <c r="F75" s="175">
        <v>19</v>
      </c>
      <c r="G75" s="175"/>
      <c r="H75" s="175"/>
      <c r="I75" s="175"/>
      <c r="J75" s="68">
        <f t="shared" si="6"/>
        <v>100</v>
      </c>
    </row>
    <row r="76" spans="1:10" ht="15.75" thickBot="1" x14ac:dyDescent="0.3">
      <c r="A76" s="121"/>
      <c r="B76" s="4"/>
      <c r="C76" s="4"/>
      <c r="D76" s="7">
        <v>13</v>
      </c>
      <c r="E76" s="169" t="s">
        <v>17</v>
      </c>
      <c r="F76" s="175">
        <v>17</v>
      </c>
      <c r="G76" s="175">
        <v>1</v>
      </c>
      <c r="H76" s="175">
        <v>1</v>
      </c>
      <c r="I76" s="175"/>
      <c r="J76" s="68">
        <f t="shared" si="6"/>
        <v>94.736842105263165</v>
      </c>
    </row>
    <row r="77" spans="1:10" ht="15.75" thickBot="1" x14ac:dyDescent="0.3">
      <c r="A77" s="121"/>
      <c r="B77" s="4"/>
      <c r="C77" s="4"/>
      <c r="D77" s="7">
        <v>14</v>
      </c>
      <c r="E77" s="169" t="s">
        <v>18</v>
      </c>
      <c r="F77" s="175">
        <v>19</v>
      </c>
      <c r="G77" s="175"/>
      <c r="H77" s="175"/>
      <c r="I77" s="175"/>
      <c r="J77" s="68">
        <f t="shared" si="6"/>
        <v>100</v>
      </c>
    </row>
    <row r="78" spans="1:10" ht="15.75" thickBot="1" x14ac:dyDescent="0.3">
      <c r="A78" s="121"/>
      <c r="B78" s="4"/>
      <c r="C78" s="4"/>
      <c r="D78" s="7">
        <v>15</v>
      </c>
      <c r="E78" s="169" t="s">
        <v>19</v>
      </c>
      <c r="F78" s="175">
        <v>16</v>
      </c>
      <c r="G78" s="175">
        <v>1</v>
      </c>
      <c r="H78" s="175">
        <v>2</v>
      </c>
      <c r="I78" s="175"/>
      <c r="J78" s="68">
        <f t="shared" si="6"/>
        <v>91.228070175438603</v>
      </c>
    </row>
    <row r="79" spans="1:10" ht="15.75" thickBot="1" x14ac:dyDescent="0.3">
      <c r="A79" s="121"/>
      <c r="B79" s="4"/>
      <c r="C79" s="4"/>
      <c r="D79" s="7"/>
      <c r="E79" s="147" t="s">
        <v>6</v>
      </c>
      <c r="F79" s="198">
        <f t="shared" ref="F79:I79" si="7">SUM(F64:F78)/15</f>
        <v>18.2</v>
      </c>
      <c r="G79" s="198">
        <f t="shared" si="7"/>
        <v>0.46666666666666667</v>
      </c>
      <c r="H79" s="198">
        <f t="shared" si="7"/>
        <v>0.33333333333333331</v>
      </c>
      <c r="I79" s="198">
        <f t="shared" si="7"/>
        <v>0</v>
      </c>
      <c r="J79" s="80">
        <f>SUM(J64:J78)/15</f>
        <v>98.011695906432763</v>
      </c>
    </row>
    <row r="80" spans="1:10" s="197" customFormat="1" ht="36" x14ac:dyDescent="0.2">
      <c r="A80" s="190" t="s">
        <v>148</v>
      </c>
      <c r="B80" s="314">
        <v>25</v>
      </c>
      <c r="C80" s="314">
        <v>19</v>
      </c>
      <c r="D80" s="314">
        <v>57</v>
      </c>
      <c r="E80" s="261"/>
      <c r="F80" s="259">
        <v>3</v>
      </c>
      <c r="G80" s="259">
        <v>2</v>
      </c>
      <c r="H80" s="192">
        <v>1</v>
      </c>
      <c r="I80" s="192">
        <v>0</v>
      </c>
      <c r="J80" s="263" t="s">
        <v>62</v>
      </c>
    </row>
    <row r="81" spans="1:10" s="197" customFormat="1" ht="12.75" thickBot="1" x14ac:dyDescent="0.25">
      <c r="A81" s="189" t="s">
        <v>45</v>
      </c>
      <c r="B81" s="315"/>
      <c r="C81" s="315"/>
      <c r="D81" s="315"/>
      <c r="E81" s="262"/>
      <c r="F81" s="267"/>
      <c r="G81" s="267"/>
      <c r="H81" s="192"/>
      <c r="I81" s="192"/>
      <c r="J81" s="264"/>
    </row>
    <row r="82" spans="1:10" ht="15.75" thickBot="1" x14ac:dyDescent="0.3">
      <c r="A82" s="121"/>
      <c r="B82" s="4"/>
      <c r="C82" s="4"/>
      <c r="D82" s="7">
        <v>1</v>
      </c>
      <c r="E82" s="169" t="s">
        <v>9</v>
      </c>
      <c r="F82" s="175">
        <v>18</v>
      </c>
      <c r="G82" s="175">
        <v>1</v>
      </c>
      <c r="H82" s="175"/>
      <c r="I82" s="175"/>
      <c r="J82" s="68">
        <f>SUM((F82*3+G82*2+H82*1+I82*0)*100/57)</f>
        <v>98.245614035087726</v>
      </c>
    </row>
    <row r="83" spans="1:10" ht="23.25" thickBot="1" x14ac:dyDescent="0.3">
      <c r="A83" s="121"/>
      <c r="B83" s="4"/>
      <c r="C83" s="4"/>
      <c r="D83" s="7">
        <v>2</v>
      </c>
      <c r="E83" s="169" t="s">
        <v>123</v>
      </c>
      <c r="F83" s="175">
        <v>18</v>
      </c>
      <c r="G83" s="175">
        <v>1</v>
      </c>
      <c r="H83" s="175"/>
      <c r="I83" s="175"/>
      <c r="J83" s="68">
        <f t="shared" ref="J83:J96" si="8">SUM((F83*3+G83*2+H83*1+I83*0)*100/57)</f>
        <v>98.245614035087726</v>
      </c>
    </row>
    <row r="84" spans="1:10" ht="15.75" thickBot="1" x14ac:dyDescent="0.3">
      <c r="A84" s="121"/>
      <c r="B84" s="4"/>
      <c r="C84" s="4"/>
      <c r="D84" s="7">
        <v>3</v>
      </c>
      <c r="E84" s="169" t="s">
        <v>11</v>
      </c>
      <c r="F84" s="175">
        <v>17</v>
      </c>
      <c r="G84" s="175">
        <v>2</v>
      </c>
      <c r="H84" s="175"/>
      <c r="I84" s="175"/>
      <c r="J84" s="68">
        <f t="shared" si="8"/>
        <v>96.491228070175438</v>
      </c>
    </row>
    <row r="85" spans="1:10" ht="15.75" thickBot="1" x14ac:dyDescent="0.3">
      <c r="A85" s="121"/>
      <c r="B85" s="4"/>
      <c r="C85" s="4"/>
      <c r="D85" s="7">
        <v>4</v>
      </c>
      <c r="E85" s="169" t="s">
        <v>12</v>
      </c>
      <c r="F85" s="175">
        <v>18</v>
      </c>
      <c r="G85" s="175">
        <v>1</v>
      </c>
      <c r="H85" s="175"/>
      <c r="I85" s="175"/>
      <c r="J85" s="68">
        <f t="shared" si="8"/>
        <v>98.245614035087726</v>
      </c>
    </row>
    <row r="86" spans="1:10" ht="15.75" thickBot="1" x14ac:dyDescent="0.3">
      <c r="A86" s="121"/>
      <c r="B86" s="4"/>
      <c r="C86" s="4"/>
      <c r="D86" s="7">
        <v>5</v>
      </c>
      <c r="E86" s="169" t="s">
        <v>13</v>
      </c>
      <c r="F86" s="175">
        <v>18</v>
      </c>
      <c r="G86" s="175">
        <v>1</v>
      </c>
      <c r="H86" s="175"/>
      <c r="I86" s="175"/>
      <c r="J86" s="68">
        <f t="shared" si="8"/>
        <v>98.245614035087726</v>
      </c>
    </row>
    <row r="87" spans="1:10" ht="15.75" thickBot="1" x14ac:dyDescent="0.3">
      <c r="A87" s="121"/>
      <c r="B87" s="4"/>
      <c r="C87" s="4"/>
      <c r="D87" s="7">
        <v>6</v>
      </c>
      <c r="E87" s="169" t="s">
        <v>14</v>
      </c>
      <c r="F87" s="175">
        <v>18</v>
      </c>
      <c r="G87" s="175">
        <v>1</v>
      </c>
      <c r="H87" s="175"/>
      <c r="I87" s="175"/>
      <c r="J87" s="68">
        <f t="shared" si="8"/>
        <v>98.245614035087726</v>
      </c>
    </row>
    <row r="88" spans="1:10" ht="15.75" thickBot="1" x14ac:dyDescent="0.3">
      <c r="A88" s="121"/>
      <c r="B88" s="4"/>
      <c r="C88" s="4"/>
      <c r="D88" s="7">
        <v>7</v>
      </c>
      <c r="E88" s="169" t="s">
        <v>124</v>
      </c>
      <c r="F88" s="175">
        <v>17</v>
      </c>
      <c r="G88" s="175">
        <v>2</v>
      </c>
      <c r="H88" s="175"/>
      <c r="I88" s="175"/>
      <c r="J88" s="68">
        <f t="shared" si="8"/>
        <v>96.491228070175438</v>
      </c>
    </row>
    <row r="89" spans="1:10" ht="15.75" thickBot="1" x14ac:dyDescent="0.3">
      <c r="A89" s="121"/>
      <c r="B89" s="4"/>
      <c r="C89" s="4"/>
      <c r="D89" s="7">
        <v>8</v>
      </c>
      <c r="E89" s="169" t="s">
        <v>96</v>
      </c>
      <c r="F89" s="175">
        <v>19</v>
      </c>
      <c r="G89" s="175"/>
      <c r="H89" s="175"/>
      <c r="I89" s="175"/>
      <c r="J89" s="68">
        <f t="shared" si="8"/>
        <v>100</v>
      </c>
    </row>
    <row r="90" spans="1:10" ht="15.75" thickBot="1" x14ac:dyDescent="0.3">
      <c r="A90" s="121"/>
      <c r="B90" s="4"/>
      <c r="C90" s="4"/>
      <c r="D90" s="7">
        <v>9</v>
      </c>
      <c r="E90" s="169" t="s">
        <v>15</v>
      </c>
      <c r="F90" s="175">
        <v>19</v>
      </c>
      <c r="G90" s="175"/>
      <c r="H90" s="175"/>
      <c r="I90" s="175"/>
      <c r="J90" s="68">
        <f t="shared" si="8"/>
        <v>100</v>
      </c>
    </row>
    <row r="91" spans="1:10" ht="23.25" thickBot="1" x14ac:dyDescent="0.3">
      <c r="A91" s="121"/>
      <c r="B91" s="4"/>
      <c r="C91" s="4"/>
      <c r="D91" s="7">
        <v>10</v>
      </c>
      <c r="E91" s="169" t="s">
        <v>16</v>
      </c>
      <c r="F91" s="175">
        <v>17</v>
      </c>
      <c r="G91" s="175">
        <v>1</v>
      </c>
      <c r="H91" s="175">
        <v>1</v>
      </c>
      <c r="I91" s="175"/>
      <c r="J91" s="68">
        <f t="shared" si="8"/>
        <v>94.736842105263165</v>
      </c>
    </row>
    <row r="92" spans="1:10" ht="15.75" thickBot="1" x14ac:dyDescent="0.3">
      <c r="A92" s="121"/>
      <c r="B92" s="4"/>
      <c r="C92" s="4"/>
      <c r="D92" s="7">
        <v>11</v>
      </c>
      <c r="E92" s="169" t="s">
        <v>20</v>
      </c>
      <c r="F92" s="175">
        <v>18</v>
      </c>
      <c r="G92" s="175">
        <v>1</v>
      </c>
      <c r="H92" s="175"/>
      <c r="I92" s="175"/>
      <c r="J92" s="68">
        <f t="shared" si="8"/>
        <v>98.245614035087726</v>
      </c>
    </row>
    <row r="93" spans="1:10" ht="15.75" thickBot="1" x14ac:dyDescent="0.3">
      <c r="A93" s="121"/>
      <c r="B93" s="4"/>
      <c r="C93" s="4"/>
      <c r="D93" s="7">
        <v>12</v>
      </c>
      <c r="E93" s="169" t="s">
        <v>22</v>
      </c>
      <c r="F93" s="175">
        <v>19</v>
      </c>
      <c r="G93" s="175"/>
      <c r="H93" s="175"/>
      <c r="I93" s="175"/>
      <c r="J93" s="68">
        <f t="shared" si="8"/>
        <v>100</v>
      </c>
    </row>
    <row r="94" spans="1:10" ht="15.75" thickBot="1" x14ac:dyDescent="0.3">
      <c r="A94" s="121"/>
      <c r="B94" s="4"/>
      <c r="C94" s="4"/>
      <c r="D94" s="7">
        <v>13</v>
      </c>
      <c r="E94" s="169" t="s">
        <v>17</v>
      </c>
      <c r="F94" s="175">
        <v>19</v>
      </c>
      <c r="G94" s="175"/>
      <c r="H94" s="175"/>
      <c r="I94" s="175"/>
      <c r="J94" s="68">
        <f t="shared" si="8"/>
        <v>100</v>
      </c>
    </row>
    <row r="95" spans="1:10" ht="15.75" thickBot="1" x14ac:dyDescent="0.3">
      <c r="A95" s="121"/>
      <c r="B95" s="4"/>
      <c r="C95" s="4"/>
      <c r="D95" s="7">
        <v>14</v>
      </c>
      <c r="E95" s="169" t="s">
        <v>18</v>
      </c>
      <c r="F95" s="175">
        <v>18</v>
      </c>
      <c r="G95" s="175">
        <v>1</v>
      </c>
      <c r="H95" s="175"/>
      <c r="I95" s="175"/>
      <c r="J95" s="68">
        <f t="shared" si="8"/>
        <v>98.245614035087726</v>
      </c>
    </row>
    <row r="96" spans="1:10" ht="15.75" thickBot="1" x14ac:dyDescent="0.3">
      <c r="A96" s="121"/>
      <c r="B96" s="4"/>
      <c r="C96" s="4"/>
      <c r="D96" s="7">
        <v>15</v>
      </c>
      <c r="E96" s="169" t="s">
        <v>19</v>
      </c>
      <c r="F96" s="175">
        <v>17</v>
      </c>
      <c r="G96" s="175">
        <v>2</v>
      </c>
      <c r="H96" s="175"/>
      <c r="I96" s="175"/>
      <c r="J96" s="68">
        <f t="shared" si="8"/>
        <v>96.491228070175438</v>
      </c>
    </row>
    <row r="97" spans="1:10" ht="15.75" thickBot="1" x14ac:dyDescent="0.3">
      <c r="A97" s="121"/>
      <c r="B97" s="4"/>
      <c r="C97" s="4"/>
      <c r="D97" s="7"/>
      <c r="E97" s="147" t="s">
        <v>6</v>
      </c>
      <c r="F97" s="198">
        <f t="shared" ref="F97:I97" si="9">SUM(F82:F96)/15</f>
        <v>18</v>
      </c>
      <c r="G97" s="198">
        <f t="shared" si="9"/>
        <v>0.93333333333333335</v>
      </c>
      <c r="H97" s="198">
        <f t="shared" si="9"/>
        <v>6.6666666666666666E-2</v>
      </c>
      <c r="I97" s="198">
        <f t="shared" si="9"/>
        <v>0</v>
      </c>
      <c r="J97" s="80">
        <f>SUM(J82:J96)/15</f>
        <v>98.128654970760223</v>
      </c>
    </row>
    <row r="98" spans="1:10" s="197" customFormat="1" ht="24" customHeight="1" x14ac:dyDescent="0.2">
      <c r="A98" s="190" t="s">
        <v>149</v>
      </c>
      <c r="B98" s="314">
        <v>25</v>
      </c>
      <c r="C98" s="314">
        <v>19</v>
      </c>
      <c r="D98" s="314">
        <v>57</v>
      </c>
      <c r="E98" s="261"/>
      <c r="F98" s="259">
        <v>3</v>
      </c>
      <c r="G98" s="259">
        <v>2</v>
      </c>
      <c r="H98" s="192">
        <v>1</v>
      </c>
      <c r="I98" s="192">
        <v>0</v>
      </c>
      <c r="J98" s="263" t="s">
        <v>62</v>
      </c>
    </row>
    <row r="99" spans="1:10" s="197" customFormat="1" ht="12.75" thickBot="1" x14ac:dyDescent="0.25">
      <c r="A99" s="189" t="s">
        <v>51</v>
      </c>
      <c r="B99" s="315"/>
      <c r="C99" s="315"/>
      <c r="D99" s="315"/>
      <c r="E99" s="262"/>
      <c r="F99" s="267"/>
      <c r="G99" s="267"/>
      <c r="H99" s="192"/>
      <c r="I99" s="192"/>
      <c r="J99" s="264"/>
    </row>
    <row r="100" spans="1:10" ht="15.75" thickBot="1" x14ac:dyDescent="0.3">
      <c r="A100" s="121"/>
      <c r="B100" s="4"/>
      <c r="C100" s="4"/>
      <c r="D100" s="7">
        <v>1</v>
      </c>
      <c r="E100" s="169" t="s">
        <v>9</v>
      </c>
      <c r="F100" s="175">
        <v>14</v>
      </c>
      <c r="G100" s="175">
        <v>2</v>
      </c>
      <c r="H100" s="175">
        <v>3</v>
      </c>
      <c r="I100" s="175"/>
      <c r="J100" s="68">
        <f>SUM((F100*3+G100*2+H100*1+I100*0)*100/57)</f>
        <v>85.964912280701753</v>
      </c>
    </row>
    <row r="101" spans="1:10" ht="23.25" thickBot="1" x14ac:dyDescent="0.3">
      <c r="A101" s="121"/>
      <c r="B101" s="4"/>
      <c r="C101" s="4"/>
      <c r="D101" s="7">
        <v>2</v>
      </c>
      <c r="E101" s="169" t="s">
        <v>123</v>
      </c>
      <c r="F101" s="175">
        <v>15</v>
      </c>
      <c r="G101" s="175">
        <v>2</v>
      </c>
      <c r="H101" s="175">
        <v>2</v>
      </c>
      <c r="I101" s="175"/>
      <c r="J101" s="68">
        <f t="shared" ref="J101:J114" si="10">SUM((F101*3+G101*2+H101*1+I101*0)*100/57)</f>
        <v>89.473684210526315</v>
      </c>
    </row>
    <row r="102" spans="1:10" ht="15.75" thickBot="1" x14ac:dyDescent="0.3">
      <c r="A102" s="121"/>
      <c r="B102" s="4"/>
      <c r="C102" s="4"/>
      <c r="D102" s="7">
        <v>3</v>
      </c>
      <c r="E102" s="169" t="s">
        <v>11</v>
      </c>
      <c r="F102" s="175">
        <v>15</v>
      </c>
      <c r="G102" s="175">
        <v>3</v>
      </c>
      <c r="H102" s="175">
        <v>1</v>
      </c>
      <c r="I102" s="175"/>
      <c r="J102" s="68">
        <f t="shared" si="10"/>
        <v>91.228070175438603</v>
      </c>
    </row>
    <row r="103" spans="1:10" ht="15.75" thickBot="1" x14ac:dyDescent="0.3">
      <c r="A103" s="121"/>
      <c r="B103" s="4"/>
      <c r="C103" s="4"/>
      <c r="D103" s="7">
        <v>4</v>
      </c>
      <c r="E103" s="169" t="s">
        <v>12</v>
      </c>
      <c r="F103" s="175">
        <v>14</v>
      </c>
      <c r="G103" s="175">
        <v>2</v>
      </c>
      <c r="H103" s="175">
        <v>3</v>
      </c>
      <c r="I103" s="175"/>
      <c r="J103" s="68">
        <f t="shared" si="10"/>
        <v>85.964912280701753</v>
      </c>
    </row>
    <row r="104" spans="1:10" ht="15.75" thickBot="1" x14ac:dyDescent="0.3">
      <c r="A104" s="121"/>
      <c r="B104" s="4"/>
      <c r="C104" s="4"/>
      <c r="D104" s="7">
        <v>5</v>
      </c>
      <c r="E104" s="169" t="s">
        <v>13</v>
      </c>
      <c r="F104" s="175">
        <v>13</v>
      </c>
      <c r="G104" s="175">
        <v>3</v>
      </c>
      <c r="H104" s="175">
        <v>1</v>
      </c>
      <c r="I104" s="175">
        <v>2</v>
      </c>
      <c r="J104" s="68">
        <f t="shared" si="10"/>
        <v>80.701754385964918</v>
      </c>
    </row>
    <row r="105" spans="1:10" ht="15.75" thickBot="1" x14ac:dyDescent="0.3">
      <c r="A105" s="121"/>
      <c r="B105" s="4"/>
      <c r="C105" s="4"/>
      <c r="D105" s="7">
        <v>6</v>
      </c>
      <c r="E105" s="169" t="s">
        <v>14</v>
      </c>
      <c r="F105" s="175">
        <v>12</v>
      </c>
      <c r="G105" s="175">
        <v>4</v>
      </c>
      <c r="H105" s="175">
        <v>3</v>
      </c>
      <c r="I105" s="175"/>
      <c r="J105" s="68">
        <f t="shared" si="10"/>
        <v>82.456140350877192</v>
      </c>
    </row>
    <row r="106" spans="1:10" ht="15.75" thickBot="1" x14ac:dyDescent="0.3">
      <c r="A106" s="121"/>
      <c r="B106" s="4"/>
      <c r="C106" s="4"/>
      <c r="D106" s="7">
        <v>7</v>
      </c>
      <c r="E106" s="169" t="s">
        <v>124</v>
      </c>
      <c r="F106" s="175">
        <v>14</v>
      </c>
      <c r="G106" s="175">
        <v>3</v>
      </c>
      <c r="H106" s="175">
        <v>1</v>
      </c>
      <c r="I106" s="175">
        <v>1</v>
      </c>
      <c r="J106" s="68">
        <f t="shared" si="10"/>
        <v>85.964912280701753</v>
      </c>
    </row>
    <row r="107" spans="1:10" ht="15.75" thickBot="1" x14ac:dyDescent="0.3">
      <c r="A107" s="121"/>
      <c r="B107" s="4"/>
      <c r="C107" s="4"/>
      <c r="D107" s="7">
        <v>8</v>
      </c>
      <c r="E107" s="169" t="s">
        <v>96</v>
      </c>
      <c r="F107" s="175">
        <v>13</v>
      </c>
      <c r="G107" s="175">
        <v>4</v>
      </c>
      <c r="H107" s="175">
        <v>2</v>
      </c>
      <c r="I107" s="175"/>
      <c r="J107" s="68">
        <f t="shared" si="10"/>
        <v>85.964912280701753</v>
      </c>
    </row>
    <row r="108" spans="1:10" ht="15.75" thickBot="1" x14ac:dyDescent="0.3">
      <c r="A108" s="121"/>
      <c r="B108" s="4"/>
      <c r="C108" s="4"/>
      <c r="D108" s="7">
        <v>9</v>
      </c>
      <c r="E108" s="169" t="s">
        <v>15</v>
      </c>
      <c r="F108" s="175">
        <v>12</v>
      </c>
      <c r="G108" s="175">
        <v>2</v>
      </c>
      <c r="H108" s="175">
        <v>4</v>
      </c>
      <c r="I108" s="175">
        <v>1</v>
      </c>
      <c r="J108" s="68">
        <f t="shared" si="10"/>
        <v>77.192982456140356</v>
      </c>
    </row>
    <row r="109" spans="1:10" ht="23.25" thickBot="1" x14ac:dyDescent="0.3">
      <c r="A109" s="121"/>
      <c r="B109" s="4"/>
      <c r="C109" s="4"/>
      <c r="D109" s="7">
        <v>10</v>
      </c>
      <c r="E109" s="169" t="s">
        <v>16</v>
      </c>
      <c r="F109" s="175">
        <v>12</v>
      </c>
      <c r="G109" s="175">
        <v>3</v>
      </c>
      <c r="H109" s="175">
        <v>4</v>
      </c>
      <c r="I109" s="175"/>
      <c r="J109" s="68">
        <f t="shared" si="10"/>
        <v>80.701754385964918</v>
      </c>
    </row>
    <row r="110" spans="1:10" ht="15.75" thickBot="1" x14ac:dyDescent="0.3">
      <c r="A110" s="121"/>
      <c r="B110" s="4"/>
      <c r="C110" s="4"/>
      <c r="D110" s="7">
        <v>11</v>
      </c>
      <c r="E110" s="169" t="s">
        <v>20</v>
      </c>
      <c r="F110" s="175">
        <v>14</v>
      </c>
      <c r="G110" s="175">
        <v>3</v>
      </c>
      <c r="H110" s="175">
        <v>1</v>
      </c>
      <c r="I110" s="175">
        <v>1</v>
      </c>
      <c r="J110" s="68">
        <f t="shared" si="10"/>
        <v>85.964912280701753</v>
      </c>
    </row>
    <row r="111" spans="1:10" ht="15.75" thickBot="1" x14ac:dyDescent="0.3">
      <c r="A111" s="121"/>
      <c r="B111" s="4"/>
      <c r="C111" s="4"/>
      <c r="D111" s="7">
        <v>12</v>
      </c>
      <c r="E111" s="169" t="s">
        <v>22</v>
      </c>
      <c r="F111" s="175">
        <v>15</v>
      </c>
      <c r="G111" s="175">
        <v>3</v>
      </c>
      <c r="H111" s="175">
        <v>1</v>
      </c>
      <c r="I111" s="175"/>
      <c r="J111" s="68">
        <f t="shared" si="10"/>
        <v>91.228070175438603</v>
      </c>
    </row>
    <row r="112" spans="1:10" ht="15.75" thickBot="1" x14ac:dyDescent="0.3">
      <c r="A112" s="121"/>
      <c r="B112" s="4"/>
      <c r="C112" s="4"/>
      <c r="D112" s="7">
        <v>13</v>
      </c>
      <c r="E112" s="169" t="s">
        <v>17</v>
      </c>
      <c r="F112" s="175">
        <v>16</v>
      </c>
      <c r="G112" s="175">
        <v>2</v>
      </c>
      <c r="H112" s="175">
        <v>1</v>
      </c>
      <c r="I112" s="175"/>
      <c r="J112" s="68">
        <f t="shared" si="10"/>
        <v>92.982456140350877</v>
      </c>
    </row>
    <row r="113" spans="1:10" ht="15.75" thickBot="1" x14ac:dyDescent="0.3">
      <c r="A113" s="121"/>
      <c r="B113" s="4"/>
      <c r="C113" s="4"/>
      <c r="D113" s="7">
        <v>14</v>
      </c>
      <c r="E113" s="169" t="s">
        <v>18</v>
      </c>
      <c r="F113" s="175">
        <v>15</v>
      </c>
      <c r="G113" s="175">
        <v>3</v>
      </c>
      <c r="H113" s="175">
        <v>1</v>
      </c>
      <c r="I113" s="175"/>
      <c r="J113" s="68">
        <f t="shared" si="10"/>
        <v>91.228070175438603</v>
      </c>
    </row>
    <row r="114" spans="1:10" ht="15.75" thickBot="1" x14ac:dyDescent="0.3">
      <c r="A114" s="121"/>
      <c r="B114" s="4"/>
      <c r="C114" s="4"/>
      <c r="D114" s="7">
        <v>15</v>
      </c>
      <c r="E114" s="169" t="s">
        <v>19</v>
      </c>
      <c r="F114" s="175">
        <v>13</v>
      </c>
      <c r="G114" s="175">
        <v>3</v>
      </c>
      <c r="H114" s="175">
        <v>1</v>
      </c>
      <c r="I114" s="175">
        <v>2</v>
      </c>
      <c r="J114" s="68">
        <f t="shared" si="10"/>
        <v>80.701754385964918</v>
      </c>
    </row>
    <row r="115" spans="1:10" ht="15.75" thickBot="1" x14ac:dyDescent="0.3">
      <c r="A115" s="121"/>
      <c r="B115" s="4"/>
      <c r="C115" s="4"/>
      <c r="D115" s="7"/>
      <c r="E115" s="147" t="s">
        <v>6</v>
      </c>
      <c r="F115" s="198">
        <f t="shared" ref="F115:I115" si="11">SUM(F100:F114)/15</f>
        <v>13.8</v>
      </c>
      <c r="G115" s="198">
        <f t="shared" si="11"/>
        <v>2.8</v>
      </c>
      <c r="H115" s="198">
        <f t="shared" si="11"/>
        <v>1.9333333333333333</v>
      </c>
      <c r="I115" s="198">
        <f t="shared" si="11"/>
        <v>0.46666666666666667</v>
      </c>
      <c r="J115" s="80">
        <f>SUM(J100:J114)/15</f>
        <v>85.847953216374265</v>
      </c>
    </row>
    <row r="116" spans="1:10" s="197" customFormat="1" ht="24.75" customHeight="1" x14ac:dyDescent="0.2">
      <c r="A116" s="190" t="s">
        <v>150</v>
      </c>
      <c r="B116" s="314">
        <v>25</v>
      </c>
      <c r="C116" s="314">
        <v>19</v>
      </c>
      <c r="D116" s="314">
        <v>57</v>
      </c>
      <c r="E116" s="261"/>
      <c r="F116" s="259">
        <v>3</v>
      </c>
      <c r="G116" s="259">
        <v>2</v>
      </c>
      <c r="H116" s="192">
        <v>1</v>
      </c>
      <c r="I116" s="192">
        <v>0</v>
      </c>
      <c r="J116" s="263" t="s">
        <v>62</v>
      </c>
    </row>
    <row r="117" spans="1:10" s="197" customFormat="1" ht="12.75" thickBot="1" x14ac:dyDescent="0.25">
      <c r="A117" s="189" t="s">
        <v>145</v>
      </c>
      <c r="B117" s="315"/>
      <c r="C117" s="315"/>
      <c r="D117" s="315"/>
      <c r="E117" s="262"/>
      <c r="F117" s="267"/>
      <c r="G117" s="267"/>
      <c r="H117" s="192"/>
      <c r="I117" s="192"/>
      <c r="J117" s="264"/>
    </row>
    <row r="118" spans="1:10" ht="15.75" thickBot="1" x14ac:dyDescent="0.3">
      <c r="A118" s="121"/>
      <c r="B118" s="4"/>
      <c r="C118" s="4"/>
      <c r="D118" s="7">
        <v>1</v>
      </c>
      <c r="E118" s="169" t="s">
        <v>9</v>
      </c>
      <c r="F118" s="175">
        <v>15</v>
      </c>
      <c r="G118" s="175">
        <v>2</v>
      </c>
      <c r="H118" s="175">
        <v>1</v>
      </c>
      <c r="I118" s="175">
        <v>1</v>
      </c>
      <c r="J118" s="68">
        <f>SUM((F118*3+G118*2+H118*1+I118*0)*100/57)</f>
        <v>87.719298245614041</v>
      </c>
    </row>
    <row r="119" spans="1:10" ht="23.25" thickBot="1" x14ac:dyDescent="0.3">
      <c r="A119" s="121"/>
      <c r="B119" s="4"/>
      <c r="C119" s="4"/>
      <c r="D119" s="7">
        <v>2</v>
      </c>
      <c r="E119" s="169" t="s">
        <v>123</v>
      </c>
      <c r="F119" s="175">
        <v>14</v>
      </c>
      <c r="G119" s="175">
        <v>2</v>
      </c>
      <c r="H119" s="175">
        <v>3</v>
      </c>
      <c r="I119" s="175"/>
      <c r="J119" s="68">
        <f t="shared" ref="J119:J132" si="12">SUM((F119*3+G119*2+H119*1+I119*0)*100/57)</f>
        <v>85.964912280701753</v>
      </c>
    </row>
    <row r="120" spans="1:10" ht="15.75" thickBot="1" x14ac:dyDescent="0.3">
      <c r="A120" s="121"/>
      <c r="B120" s="4"/>
      <c r="C120" s="4"/>
      <c r="D120" s="7">
        <v>3</v>
      </c>
      <c r="E120" s="169" t="s">
        <v>11</v>
      </c>
      <c r="F120" s="175">
        <v>15</v>
      </c>
      <c r="G120" s="175">
        <v>1</v>
      </c>
      <c r="H120" s="175">
        <v>1</v>
      </c>
      <c r="I120" s="175">
        <v>2</v>
      </c>
      <c r="J120" s="68">
        <f t="shared" si="12"/>
        <v>84.21052631578948</v>
      </c>
    </row>
    <row r="121" spans="1:10" ht="15.75" thickBot="1" x14ac:dyDescent="0.3">
      <c r="A121" s="121"/>
      <c r="B121" s="4"/>
      <c r="C121" s="4"/>
      <c r="D121" s="7">
        <v>4</v>
      </c>
      <c r="E121" s="169" t="s">
        <v>12</v>
      </c>
      <c r="F121" s="175">
        <v>13</v>
      </c>
      <c r="G121" s="175">
        <v>2</v>
      </c>
      <c r="H121" s="175">
        <v>3</v>
      </c>
      <c r="I121" s="175">
        <v>1</v>
      </c>
      <c r="J121" s="68">
        <f t="shared" si="12"/>
        <v>80.701754385964918</v>
      </c>
    </row>
    <row r="122" spans="1:10" ht="15.75" thickBot="1" x14ac:dyDescent="0.3">
      <c r="A122" s="121"/>
      <c r="B122" s="4"/>
      <c r="C122" s="4"/>
      <c r="D122" s="7">
        <v>5</v>
      </c>
      <c r="E122" s="169" t="s">
        <v>13</v>
      </c>
      <c r="F122" s="175">
        <v>14</v>
      </c>
      <c r="G122" s="175">
        <v>2</v>
      </c>
      <c r="H122" s="175">
        <v>2</v>
      </c>
      <c r="I122" s="175">
        <v>1</v>
      </c>
      <c r="J122" s="68">
        <f t="shared" si="12"/>
        <v>84.21052631578948</v>
      </c>
    </row>
    <row r="123" spans="1:10" ht="15.75" thickBot="1" x14ac:dyDescent="0.3">
      <c r="A123" s="121"/>
      <c r="B123" s="4"/>
      <c r="C123" s="4"/>
      <c r="D123" s="7">
        <v>6</v>
      </c>
      <c r="E123" s="169" t="s">
        <v>14</v>
      </c>
      <c r="F123" s="175">
        <v>14</v>
      </c>
      <c r="G123" s="175">
        <v>2</v>
      </c>
      <c r="H123" s="175">
        <v>3</v>
      </c>
      <c r="I123" s="175"/>
      <c r="J123" s="68">
        <f t="shared" si="12"/>
        <v>85.964912280701753</v>
      </c>
    </row>
    <row r="124" spans="1:10" ht="15.75" thickBot="1" x14ac:dyDescent="0.3">
      <c r="A124" s="121"/>
      <c r="B124" s="4"/>
      <c r="C124" s="4"/>
      <c r="D124" s="7">
        <v>7</v>
      </c>
      <c r="E124" s="169" t="s">
        <v>124</v>
      </c>
      <c r="F124" s="175">
        <v>15</v>
      </c>
      <c r="G124" s="175">
        <v>4</v>
      </c>
      <c r="H124" s="175"/>
      <c r="I124" s="175"/>
      <c r="J124" s="68">
        <f t="shared" si="12"/>
        <v>92.982456140350877</v>
      </c>
    </row>
    <row r="125" spans="1:10" ht="15.75" thickBot="1" x14ac:dyDescent="0.3">
      <c r="A125" s="121"/>
      <c r="B125" s="4"/>
      <c r="C125" s="4"/>
      <c r="D125" s="7">
        <v>8</v>
      </c>
      <c r="E125" s="169" t="s">
        <v>96</v>
      </c>
      <c r="F125" s="175">
        <v>13</v>
      </c>
      <c r="G125" s="175">
        <v>5</v>
      </c>
      <c r="H125" s="175">
        <v>1</v>
      </c>
      <c r="I125" s="175"/>
      <c r="J125" s="68">
        <f t="shared" si="12"/>
        <v>87.719298245614041</v>
      </c>
    </row>
    <row r="126" spans="1:10" ht="15.75" thickBot="1" x14ac:dyDescent="0.3">
      <c r="A126" s="121"/>
      <c r="B126" s="4"/>
      <c r="C126" s="4"/>
      <c r="D126" s="7">
        <v>9</v>
      </c>
      <c r="E126" s="169" t="s">
        <v>15</v>
      </c>
      <c r="F126" s="175">
        <v>12</v>
      </c>
      <c r="G126" s="175">
        <v>2</v>
      </c>
      <c r="H126" s="175">
        <v>2</v>
      </c>
      <c r="I126" s="175">
        <v>3</v>
      </c>
      <c r="J126" s="68">
        <f t="shared" si="12"/>
        <v>73.684210526315795</v>
      </c>
    </row>
    <row r="127" spans="1:10" ht="23.25" thickBot="1" x14ac:dyDescent="0.3">
      <c r="A127" s="121"/>
      <c r="B127" s="4"/>
      <c r="C127" s="4"/>
      <c r="D127" s="7">
        <v>10</v>
      </c>
      <c r="E127" s="169" t="s">
        <v>16</v>
      </c>
      <c r="F127" s="175">
        <v>13</v>
      </c>
      <c r="G127" s="175">
        <v>3</v>
      </c>
      <c r="H127" s="175">
        <v>2</v>
      </c>
      <c r="I127" s="175">
        <v>1</v>
      </c>
      <c r="J127" s="68">
        <f t="shared" si="12"/>
        <v>82.456140350877192</v>
      </c>
    </row>
    <row r="128" spans="1:10" ht="15.75" thickBot="1" x14ac:dyDescent="0.3">
      <c r="A128" s="121"/>
      <c r="B128" s="4"/>
      <c r="C128" s="4"/>
      <c r="D128" s="7">
        <v>11</v>
      </c>
      <c r="E128" s="169" t="s">
        <v>20</v>
      </c>
      <c r="F128" s="175">
        <v>13</v>
      </c>
      <c r="G128" s="175">
        <v>5</v>
      </c>
      <c r="H128" s="175">
        <v>1</v>
      </c>
      <c r="I128" s="175"/>
      <c r="J128" s="68">
        <f t="shared" si="12"/>
        <v>87.719298245614041</v>
      </c>
    </row>
    <row r="129" spans="1:10" ht="15.75" thickBot="1" x14ac:dyDescent="0.3">
      <c r="A129" s="121"/>
      <c r="B129" s="4"/>
      <c r="C129" s="4"/>
      <c r="D129" s="7">
        <v>12</v>
      </c>
      <c r="E129" s="169" t="s">
        <v>22</v>
      </c>
      <c r="F129" s="175">
        <v>13</v>
      </c>
      <c r="G129" s="175">
        <v>4</v>
      </c>
      <c r="H129" s="175">
        <v>2</v>
      </c>
      <c r="I129" s="175"/>
      <c r="J129" s="68">
        <f t="shared" si="12"/>
        <v>85.964912280701753</v>
      </c>
    </row>
    <row r="130" spans="1:10" ht="15.75" thickBot="1" x14ac:dyDescent="0.3">
      <c r="A130" s="121"/>
      <c r="B130" s="4"/>
      <c r="C130" s="4"/>
      <c r="D130" s="7">
        <v>13</v>
      </c>
      <c r="E130" s="169" t="s">
        <v>17</v>
      </c>
      <c r="F130" s="175">
        <v>14</v>
      </c>
      <c r="G130" s="175">
        <v>3</v>
      </c>
      <c r="H130" s="175">
        <v>1</v>
      </c>
      <c r="I130" s="175">
        <v>1</v>
      </c>
      <c r="J130" s="68">
        <f t="shared" si="12"/>
        <v>85.964912280701753</v>
      </c>
    </row>
    <row r="131" spans="1:10" ht="15.75" thickBot="1" x14ac:dyDescent="0.3">
      <c r="A131" s="121"/>
      <c r="B131" s="4"/>
      <c r="C131" s="4"/>
      <c r="D131" s="7">
        <v>14</v>
      </c>
      <c r="E131" s="169" t="s">
        <v>18</v>
      </c>
      <c r="F131" s="175">
        <v>15</v>
      </c>
      <c r="G131" s="175">
        <v>1</v>
      </c>
      <c r="H131" s="175">
        <v>3</v>
      </c>
      <c r="I131" s="175"/>
      <c r="J131" s="68">
        <f t="shared" si="12"/>
        <v>87.719298245614041</v>
      </c>
    </row>
    <row r="132" spans="1:10" ht="15.75" thickBot="1" x14ac:dyDescent="0.3">
      <c r="A132" s="121"/>
      <c r="B132" s="4"/>
      <c r="C132" s="4"/>
      <c r="D132" s="7">
        <v>15</v>
      </c>
      <c r="E132" s="169" t="s">
        <v>19</v>
      </c>
      <c r="F132" s="175">
        <v>13</v>
      </c>
      <c r="G132" s="175">
        <v>2</v>
      </c>
      <c r="H132" s="175">
        <v>1</v>
      </c>
      <c r="I132" s="175">
        <v>3</v>
      </c>
      <c r="J132" s="68">
        <f t="shared" si="12"/>
        <v>77.192982456140356</v>
      </c>
    </row>
    <row r="133" spans="1:10" ht="15.75" thickBot="1" x14ac:dyDescent="0.3">
      <c r="A133" s="121"/>
      <c r="B133" s="4"/>
      <c r="C133" s="4"/>
      <c r="D133" s="7"/>
      <c r="E133" s="147" t="s">
        <v>6</v>
      </c>
      <c r="F133" s="198">
        <f t="shared" ref="F133:I133" si="13">SUM(F118:F132)/15</f>
        <v>13.733333333333333</v>
      </c>
      <c r="G133" s="198">
        <f t="shared" si="13"/>
        <v>2.6666666666666665</v>
      </c>
      <c r="H133" s="198">
        <v>1</v>
      </c>
      <c r="I133" s="198">
        <f t="shared" si="13"/>
        <v>0.8666666666666667</v>
      </c>
      <c r="J133" s="80">
        <f>SUM(J118:J132)/15</f>
        <v>84.678362573099406</v>
      </c>
    </row>
    <row r="134" spans="1:10" s="197" customFormat="1" ht="36" x14ac:dyDescent="0.2">
      <c r="A134" s="190" t="s">
        <v>151</v>
      </c>
      <c r="B134" s="314">
        <v>25</v>
      </c>
      <c r="C134" s="314">
        <v>19</v>
      </c>
      <c r="D134" s="314">
        <v>57</v>
      </c>
      <c r="E134" s="261"/>
      <c r="F134" s="259">
        <v>3</v>
      </c>
      <c r="G134" s="259">
        <v>2</v>
      </c>
      <c r="H134" s="192">
        <v>1</v>
      </c>
      <c r="I134" s="192">
        <v>0</v>
      </c>
      <c r="J134" s="263" t="s">
        <v>62</v>
      </c>
    </row>
    <row r="135" spans="1:10" s="197" customFormat="1" ht="12.75" thickBot="1" x14ac:dyDescent="0.25">
      <c r="A135" s="189" t="s">
        <v>134</v>
      </c>
      <c r="B135" s="315"/>
      <c r="C135" s="315"/>
      <c r="D135" s="315"/>
      <c r="E135" s="262"/>
      <c r="F135" s="267"/>
      <c r="G135" s="267"/>
      <c r="H135" s="192"/>
      <c r="I135" s="192"/>
      <c r="J135" s="264"/>
    </row>
    <row r="136" spans="1:10" ht="15.75" thickBot="1" x14ac:dyDescent="0.3">
      <c r="A136" s="121"/>
      <c r="B136" s="4"/>
      <c r="C136" s="4"/>
      <c r="D136" s="7">
        <v>1</v>
      </c>
      <c r="E136" s="169" t="s">
        <v>9</v>
      </c>
      <c r="F136" s="175">
        <v>19</v>
      </c>
      <c r="G136" s="175"/>
      <c r="H136" s="175"/>
      <c r="I136" s="175"/>
      <c r="J136" s="68">
        <f>SUM((F136*3+G136*2+H136*1+I136*0)*100/57)</f>
        <v>100</v>
      </c>
    </row>
    <row r="137" spans="1:10" ht="23.25" thickBot="1" x14ac:dyDescent="0.3">
      <c r="A137" s="121"/>
      <c r="B137" s="4"/>
      <c r="C137" s="4"/>
      <c r="D137" s="7">
        <v>2</v>
      </c>
      <c r="E137" s="169" t="s">
        <v>123</v>
      </c>
      <c r="F137" s="175">
        <v>19</v>
      </c>
      <c r="G137" s="175"/>
      <c r="H137" s="175"/>
      <c r="I137" s="175"/>
      <c r="J137" s="68">
        <f t="shared" ref="J137:J150" si="14">SUM((F137*3+G137*2+H137*1+I137*0)*100/57)</f>
        <v>100</v>
      </c>
    </row>
    <row r="138" spans="1:10" ht="15.75" thickBot="1" x14ac:dyDescent="0.3">
      <c r="A138" s="121"/>
      <c r="B138" s="4"/>
      <c r="C138" s="4"/>
      <c r="D138" s="7">
        <v>3</v>
      </c>
      <c r="E138" s="169" t="s">
        <v>11</v>
      </c>
      <c r="F138" s="175">
        <v>18</v>
      </c>
      <c r="G138" s="175">
        <v>1</v>
      </c>
      <c r="H138" s="175"/>
      <c r="I138" s="175"/>
      <c r="J138" s="68">
        <f t="shared" si="14"/>
        <v>98.245614035087726</v>
      </c>
    </row>
    <row r="139" spans="1:10" ht="15.75" thickBot="1" x14ac:dyDescent="0.3">
      <c r="A139" s="121"/>
      <c r="B139" s="4"/>
      <c r="C139" s="4"/>
      <c r="D139" s="7">
        <v>4</v>
      </c>
      <c r="E139" s="169" t="s">
        <v>12</v>
      </c>
      <c r="F139" s="175">
        <v>17</v>
      </c>
      <c r="G139" s="175">
        <v>2</v>
      </c>
      <c r="H139" s="175"/>
      <c r="I139" s="175"/>
      <c r="J139" s="68">
        <f t="shared" si="14"/>
        <v>96.491228070175438</v>
      </c>
    </row>
    <row r="140" spans="1:10" ht="15.75" thickBot="1" x14ac:dyDescent="0.3">
      <c r="A140" s="121"/>
      <c r="B140" s="4"/>
      <c r="C140" s="4"/>
      <c r="D140" s="7">
        <v>5</v>
      </c>
      <c r="E140" s="169" t="s">
        <v>13</v>
      </c>
      <c r="F140" s="175">
        <v>15</v>
      </c>
      <c r="G140" s="175">
        <v>3</v>
      </c>
      <c r="H140" s="175">
        <v>1</v>
      </c>
      <c r="I140" s="175"/>
      <c r="J140" s="68">
        <f t="shared" si="14"/>
        <v>91.228070175438603</v>
      </c>
    </row>
    <row r="141" spans="1:10" ht="15.75" thickBot="1" x14ac:dyDescent="0.3">
      <c r="A141" s="121"/>
      <c r="B141" s="4"/>
      <c r="C141" s="4"/>
      <c r="D141" s="7">
        <v>6</v>
      </c>
      <c r="E141" s="169" t="s">
        <v>14</v>
      </c>
      <c r="F141" s="175">
        <v>18</v>
      </c>
      <c r="G141" s="175">
        <v>1</v>
      </c>
      <c r="H141" s="175"/>
      <c r="I141" s="175"/>
      <c r="J141" s="68">
        <f t="shared" si="14"/>
        <v>98.245614035087726</v>
      </c>
    </row>
    <row r="142" spans="1:10" ht="15.75" thickBot="1" x14ac:dyDescent="0.3">
      <c r="A142" s="121"/>
      <c r="B142" s="4"/>
      <c r="C142" s="4"/>
      <c r="D142" s="7">
        <v>7</v>
      </c>
      <c r="E142" s="169" t="s">
        <v>124</v>
      </c>
      <c r="F142" s="175">
        <v>19</v>
      </c>
      <c r="G142" s="175"/>
      <c r="H142" s="175"/>
      <c r="I142" s="175"/>
      <c r="J142" s="68">
        <f t="shared" si="14"/>
        <v>100</v>
      </c>
    </row>
    <row r="143" spans="1:10" ht="15.75" thickBot="1" x14ac:dyDescent="0.3">
      <c r="A143" s="121"/>
      <c r="B143" s="4"/>
      <c r="C143" s="4"/>
      <c r="D143" s="7">
        <v>8</v>
      </c>
      <c r="E143" s="169" t="s">
        <v>96</v>
      </c>
      <c r="F143" s="175">
        <v>16</v>
      </c>
      <c r="G143" s="175">
        <v>1</v>
      </c>
      <c r="H143" s="175">
        <v>2</v>
      </c>
      <c r="I143" s="175"/>
      <c r="J143" s="68">
        <f t="shared" si="14"/>
        <v>91.228070175438603</v>
      </c>
    </row>
    <row r="144" spans="1:10" ht="15.75" thickBot="1" x14ac:dyDescent="0.3">
      <c r="A144" s="121"/>
      <c r="B144" s="4"/>
      <c r="C144" s="4"/>
      <c r="D144" s="7">
        <v>9</v>
      </c>
      <c r="E144" s="169" t="s">
        <v>15</v>
      </c>
      <c r="F144" s="175">
        <v>19</v>
      </c>
      <c r="G144" s="175"/>
      <c r="H144" s="175"/>
      <c r="I144" s="175"/>
      <c r="J144" s="68">
        <f t="shared" si="14"/>
        <v>100</v>
      </c>
    </row>
    <row r="145" spans="1:10" ht="23.25" thickBot="1" x14ac:dyDescent="0.3">
      <c r="A145" s="121"/>
      <c r="B145" s="4"/>
      <c r="C145" s="4"/>
      <c r="D145" s="7">
        <v>10</v>
      </c>
      <c r="E145" s="169" t="s">
        <v>16</v>
      </c>
      <c r="F145" s="175">
        <v>16</v>
      </c>
      <c r="G145" s="175">
        <v>3</v>
      </c>
      <c r="H145" s="175"/>
      <c r="I145" s="175"/>
      <c r="J145" s="68">
        <f t="shared" si="14"/>
        <v>94.736842105263165</v>
      </c>
    </row>
    <row r="146" spans="1:10" ht="15.75" thickBot="1" x14ac:dyDescent="0.3">
      <c r="A146" s="121"/>
      <c r="B146" s="4"/>
      <c r="C146" s="4"/>
      <c r="D146" s="7">
        <v>11</v>
      </c>
      <c r="E146" s="169" t="s">
        <v>20</v>
      </c>
      <c r="F146" s="175">
        <v>18</v>
      </c>
      <c r="G146" s="175">
        <v>1</v>
      </c>
      <c r="H146" s="175"/>
      <c r="I146" s="175"/>
      <c r="J146" s="68">
        <f t="shared" si="14"/>
        <v>98.245614035087726</v>
      </c>
    </row>
    <row r="147" spans="1:10" ht="15.75" thickBot="1" x14ac:dyDescent="0.3">
      <c r="A147" s="121"/>
      <c r="B147" s="4"/>
      <c r="C147" s="4"/>
      <c r="D147" s="7">
        <v>12</v>
      </c>
      <c r="E147" s="169" t="s">
        <v>22</v>
      </c>
      <c r="F147" s="175">
        <v>19</v>
      </c>
      <c r="G147" s="175"/>
      <c r="H147" s="175"/>
      <c r="I147" s="175"/>
      <c r="J147" s="68">
        <f t="shared" si="14"/>
        <v>100</v>
      </c>
    </row>
    <row r="148" spans="1:10" ht="15.75" thickBot="1" x14ac:dyDescent="0.3">
      <c r="A148" s="121"/>
      <c r="B148" s="4"/>
      <c r="C148" s="4"/>
      <c r="D148" s="7">
        <v>13</v>
      </c>
      <c r="E148" s="169" t="s">
        <v>17</v>
      </c>
      <c r="F148" s="175">
        <v>19</v>
      </c>
      <c r="G148" s="175"/>
      <c r="H148" s="175"/>
      <c r="I148" s="175"/>
      <c r="J148" s="68">
        <f t="shared" si="14"/>
        <v>100</v>
      </c>
    </row>
    <row r="149" spans="1:10" ht="15.75" thickBot="1" x14ac:dyDescent="0.3">
      <c r="A149" s="121"/>
      <c r="B149" s="4"/>
      <c r="C149" s="4"/>
      <c r="D149" s="7">
        <v>14</v>
      </c>
      <c r="E149" s="169" t="s">
        <v>18</v>
      </c>
      <c r="F149" s="175">
        <v>18</v>
      </c>
      <c r="G149" s="175">
        <v>1</v>
      </c>
      <c r="H149" s="175"/>
      <c r="I149" s="175"/>
      <c r="J149" s="68">
        <f t="shared" si="14"/>
        <v>98.245614035087726</v>
      </c>
    </row>
    <row r="150" spans="1:10" ht="15.75" thickBot="1" x14ac:dyDescent="0.3">
      <c r="A150" s="121"/>
      <c r="B150" s="4"/>
      <c r="C150" s="4"/>
      <c r="D150" s="7">
        <v>15</v>
      </c>
      <c r="E150" s="169" t="s">
        <v>19</v>
      </c>
      <c r="F150" s="175">
        <v>16</v>
      </c>
      <c r="G150" s="175">
        <v>2</v>
      </c>
      <c r="H150" s="175">
        <v>1</v>
      </c>
      <c r="I150" s="175"/>
      <c r="J150" s="68">
        <f t="shared" si="14"/>
        <v>92.982456140350877</v>
      </c>
    </row>
    <row r="151" spans="1:10" ht="15.75" thickBot="1" x14ac:dyDescent="0.3">
      <c r="A151" s="121"/>
      <c r="B151" s="4"/>
      <c r="C151" s="4"/>
      <c r="D151" s="7"/>
      <c r="E151" s="147" t="s">
        <v>6</v>
      </c>
      <c r="F151" s="198">
        <f t="shared" ref="F151:I151" si="15">SUM(F136:F150)/15</f>
        <v>17.733333333333334</v>
      </c>
      <c r="G151" s="198">
        <f t="shared" si="15"/>
        <v>1</v>
      </c>
      <c r="H151" s="198">
        <f t="shared" si="15"/>
        <v>0.26666666666666666</v>
      </c>
      <c r="I151" s="198">
        <f t="shared" si="15"/>
        <v>0</v>
      </c>
      <c r="J151" s="80">
        <f>SUM(J136:J150)/15</f>
        <v>97.309941520467845</v>
      </c>
    </row>
    <row r="152" spans="1:10" s="197" customFormat="1" ht="24" x14ac:dyDescent="0.2">
      <c r="A152" s="190" t="s">
        <v>144</v>
      </c>
      <c r="B152" s="314">
        <v>25</v>
      </c>
      <c r="C152" s="314">
        <v>19</v>
      </c>
      <c r="D152" s="314">
        <v>57</v>
      </c>
      <c r="E152" s="261"/>
      <c r="F152" s="259">
        <v>3</v>
      </c>
      <c r="G152" s="259">
        <v>2</v>
      </c>
      <c r="H152" s="192">
        <v>1</v>
      </c>
      <c r="I152" s="192">
        <v>0</v>
      </c>
      <c r="J152" s="263" t="s">
        <v>62</v>
      </c>
    </row>
    <row r="153" spans="1:10" s="197" customFormat="1" ht="12.75" thickBot="1" x14ac:dyDescent="0.25">
      <c r="A153" s="234" t="s">
        <v>33</v>
      </c>
      <c r="B153" s="315"/>
      <c r="C153" s="315"/>
      <c r="D153" s="315"/>
      <c r="E153" s="262"/>
      <c r="F153" s="267"/>
      <c r="G153" s="267"/>
      <c r="H153" s="192"/>
      <c r="I153" s="192"/>
      <c r="J153" s="264"/>
    </row>
    <row r="154" spans="1:10" ht="15.75" thickBot="1" x14ac:dyDescent="0.3">
      <c r="A154" s="121"/>
      <c r="B154" s="4"/>
      <c r="C154" s="4"/>
      <c r="D154" s="7">
        <v>1</v>
      </c>
      <c r="E154" s="169" t="s">
        <v>9</v>
      </c>
      <c r="F154" s="175">
        <v>19</v>
      </c>
      <c r="G154" s="175"/>
      <c r="H154" s="175"/>
      <c r="I154" s="175"/>
      <c r="J154" s="68">
        <f>SUM((F154*3+G154*2+H154*1+I154*0)*100/57)</f>
        <v>100</v>
      </c>
    </row>
    <row r="155" spans="1:10" ht="23.25" thickBot="1" x14ac:dyDescent="0.3">
      <c r="A155" s="121"/>
      <c r="B155" s="4"/>
      <c r="C155" s="4"/>
      <c r="D155" s="7">
        <v>2</v>
      </c>
      <c r="E155" s="169" t="s">
        <v>123</v>
      </c>
      <c r="F155" s="175">
        <v>19</v>
      </c>
      <c r="G155" s="175"/>
      <c r="H155" s="175"/>
      <c r="I155" s="175"/>
      <c r="J155" s="68">
        <f t="shared" ref="J155:J168" si="16">SUM((F155*3+G155*2+H155*1+I155*0)*100/57)</f>
        <v>100</v>
      </c>
    </row>
    <row r="156" spans="1:10" ht="15.75" thickBot="1" x14ac:dyDescent="0.3">
      <c r="A156" s="121"/>
      <c r="B156" s="4"/>
      <c r="C156" s="4"/>
      <c r="D156" s="7">
        <v>3</v>
      </c>
      <c r="E156" s="169" t="s">
        <v>11</v>
      </c>
      <c r="F156" s="175">
        <v>19</v>
      </c>
      <c r="G156" s="175"/>
      <c r="H156" s="175"/>
      <c r="I156" s="175"/>
      <c r="J156" s="68">
        <f t="shared" si="16"/>
        <v>100</v>
      </c>
    </row>
    <row r="157" spans="1:10" ht="15.75" thickBot="1" x14ac:dyDescent="0.3">
      <c r="A157" s="121"/>
      <c r="B157" s="4"/>
      <c r="C157" s="4"/>
      <c r="D157" s="7">
        <v>4</v>
      </c>
      <c r="E157" s="169" t="s">
        <v>12</v>
      </c>
      <c r="F157" s="175">
        <v>19</v>
      </c>
      <c r="G157" s="175"/>
      <c r="H157" s="175"/>
      <c r="I157" s="175"/>
      <c r="J157" s="68">
        <f t="shared" si="16"/>
        <v>100</v>
      </c>
    </row>
    <row r="158" spans="1:10" ht="15.75" thickBot="1" x14ac:dyDescent="0.3">
      <c r="A158" s="121"/>
      <c r="B158" s="4"/>
      <c r="C158" s="4"/>
      <c r="D158" s="7">
        <v>5</v>
      </c>
      <c r="E158" s="169" t="s">
        <v>13</v>
      </c>
      <c r="F158" s="175">
        <v>19</v>
      </c>
      <c r="G158" s="175"/>
      <c r="H158" s="175"/>
      <c r="I158" s="175"/>
      <c r="J158" s="68">
        <f t="shared" si="16"/>
        <v>100</v>
      </c>
    </row>
    <row r="159" spans="1:10" ht="15.75" thickBot="1" x14ac:dyDescent="0.3">
      <c r="A159" s="121"/>
      <c r="B159" s="4"/>
      <c r="C159" s="4"/>
      <c r="D159" s="7">
        <v>6</v>
      </c>
      <c r="E159" s="169" t="s">
        <v>14</v>
      </c>
      <c r="F159" s="175">
        <v>19</v>
      </c>
      <c r="G159" s="175"/>
      <c r="H159" s="175"/>
      <c r="I159" s="175"/>
      <c r="J159" s="68">
        <f t="shared" si="16"/>
        <v>100</v>
      </c>
    </row>
    <row r="160" spans="1:10" ht="15.75" thickBot="1" x14ac:dyDescent="0.3">
      <c r="A160" s="121"/>
      <c r="B160" s="4"/>
      <c r="C160" s="4"/>
      <c r="D160" s="7">
        <v>7</v>
      </c>
      <c r="E160" s="169" t="s">
        <v>124</v>
      </c>
      <c r="F160" s="175">
        <v>19</v>
      </c>
      <c r="G160" s="175"/>
      <c r="H160" s="175"/>
      <c r="I160" s="175"/>
      <c r="J160" s="68">
        <f t="shared" si="16"/>
        <v>100</v>
      </c>
    </row>
    <row r="161" spans="1:10" ht="15.75" thickBot="1" x14ac:dyDescent="0.3">
      <c r="A161" s="121"/>
      <c r="B161" s="4"/>
      <c r="C161" s="4"/>
      <c r="D161" s="7">
        <v>8</v>
      </c>
      <c r="E161" s="169" t="s">
        <v>96</v>
      </c>
      <c r="F161" s="175">
        <v>19</v>
      </c>
      <c r="G161" s="175"/>
      <c r="H161" s="175"/>
      <c r="I161" s="175"/>
      <c r="J161" s="68">
        <f t="shared" si="16"/>
        <v>100</v>
      </c>
    </row>
    <row r="162" spans="1:10" ht="15.75" thickBot="1" x14ac:dyDescent="0.3">
      <c r="A162" s="121"/>
      <c r="B162" s="4"/>
      <c r="C162" s="4"/>
      <c r="D162" s="7">
        <v>9</v>
      </c>
      <c r="E162" s="169" t="s">
        <v>15</v>
      </c>
      <c r="F162" s="175">
        <v>19</v>
      </c>
      <c r="G162" s="175"/>
      <c r="H162" s="175"/>
      <c r="I162" s="175"/>
      <c r="J162" s="68">
        <f t="shared" si="16"/>
        <v>100</v>
      </c>
    </row>
    <row r="163" spans="1:10" ht="23.25" thickBot="1" x14ac:dyDescent="0.3">
      <c r="A163" s="121"/>
      <c r="B163" s="4"/>
      <c r="C163" s="4"/>
      <c r="D163" s="7">
        <v>10</v>
      </c>
      <c r="E163" s="169" t="s">
        <v>16</v>
      </c>
      <c r="F163" s="175">
        <v>19</v>
      </c>
      <c r="G163" s="175"/>
      <c r="H163" s="175"/>
      <c r="I163" s="175"/>
      <c r="J163" s="68">
        <f t="shared" si="16"/>
        <v>100</v>
      </c>
    </row>
    <row r="164" spans="1:10" ht="15.75" thickBot="1" x14ac:dyDescent="0.3">
      <c r="A164" s="121"/>
      <c r="B164" s="4"/>
      <c r="C164" s="4"/>
      <c r="D164" s="7">
        <v>11</v>
      </c>
      <c r="E164" s="169" t="s">
        <v>20</v>
      </c>
      <c r="F164" s="175">
        <v>19</v>
      </c>
      <c r="G164" s="175"/>
      <c r="H164" s="175"/>
      <c r="I164" s="175"/>
      <c r="J164" s="68">
        <f t="shared" si="16"/>
        <v>100</v>
      </c>
    </row>
    <row r="165" spans="1:10" ht="15.75" thickBot="1" x14ac:dyDescent="0.3">
      <c r="A165" s="121"/>
      <c r="B165" s="4"/>
      <c r="C165" s="4"/>
      <c r="D165" s="7">
        <v>12</v>
      </c>
      <c r="E165" s="169" t="s">
        <v>22</v>
      </c>
      <c r="F165" s="175">
        <v>19</v>
      </c>
      <c r="G165" s="175"/>
      <c r="H165" s="175"/>
      <c r="I165" s="175"/>
      <c r="J165" s="68">
        <f t="shared" si="16"/>
        <v>100</v>
      </c>
    </row>
    <row r="166" spans="1:10" ht="15.75" thickBot="1" x14ac:dyDescent="0.3">
      <c r="A166" s="121"/>
      <c r="B166" s="4"/>
      <c r="C166" s="4"/>
      <c r="D166" s="7">
        <v>13</v>
      </c>
      <c r="E166" s="169" t="s">
        <v>17</v>
      </c>
      <c r="F166" s="175">
        <v>19</v>
      </c>
      <c r="G166" s="175"/>
      <c r="H166" s="175"/>
      <c r="I166" s="175"/>
      <c r="J166" s="68">
        <f t="shared" si="16"/>
        <v>100</v>
      </c>
    </row>
    <row r="167" spans="1:10" ht="15.75" thickBot="1" x14ac:dyDescent="0.3">
      <c r="A167" s="121"/>
      <c r="B167" s="4"/>
      <c r="C167" s="4"/>
      <c r="D167" s="7">
        <v>14</v>
      </c>
      <c r="E167" s="169" t="s">
        <v>18</v>
      </c>
      <c r="F167" s="175">
        <v>19</v>
      </c>
      <c r="G167" s="175"/>
      <c r="H167" s="175"/>
      <c r="I167" s="175"/>
      <c r="J167" s="68">
        <f t="shared" si="16"/>
        <v>100</v>
      </c>
    </row>
    <row r="168" spans="1:10" ht="15.75" thickBot="1" x14ac:dyDescent="0.3">
      <c r="A168" s="121"/>
      <c r="B168" s="4"/>
      <c r="C168" s="4"/>
      <c r="D168" s="7">
        <v>15</v>
      </c>
      <c r="E168" s="169" t="s">
        <v>19</v>
      </c>
      <c r="F168" s="175">
        <v>19</v>
      </c>
      <c r="G168" s="175"/>
      <c r="H168" s="175"/>
      <c r="I168" s="175"/>
      <c r="J168" s="68">
        <f t="shared" si="16"/>
        <v>100</v>
      </c>
    </row>
    <row r="169" spans="1:10" ht="15.75" thickBot="1" x14ac:dyDescent="0.3">
      <c r="A169" s="121"/>
      <c r="B169" s="4"/>
      <c r="C169" s="4"/>
      <c r="D169" s="7"/>
      <c r="E169" s="147" t="s">
        <v>6</v>
      </c>
      <c r="F169" s="198">
        <f t="shared" ref="F169:I169" si="17">SUM(F154:F168)/15</f>
        <v>19</v>
      </c>
      <c r="G169" s="198">
        <f t="shared" si="17"/>
        <v>0</v>
      </c>
      <c r="H169" s="198">
        <f t="shared" si="17"/>
        <v>0</v>
      </c>
      <c r="I169" s="198">
        <f t="shared" si="17"/>
        <v>0</v>
      </c>
      <c r="J169" s="80">
        <f>SUM(J154:J168)/15</f>
        <v>100</v>
      </c>
    </row>
    <row r="170" spans="1:10" s="197" customFormat="1" ht="24" customHeight="1" x14ac:dyDescent="0.2">
      <c r="A170" s="258" t="s">
        <v>152</v>
      </c>
      <c r="B170" s="314">
        <v>25</v>
      </c>
      <c r="C170" s="314">
        <v>19</v>
      </c>
      <c r="D170" s="314">
        <v>57</v>
      </c>
      <c r="E170" s="261"/>
      <c r="F170" s="259">
        <v>3</v>
      </c>
      <c r="G170" s="259">
        <v>2</v>
      </c>
      <c r="H170" s="192">
        <v>1</v>
      </c>
      <c r="I170" s="192">
        <v>0</v>
      </c>
      <c r="J170" s="263" t="s">
        <v>62</v>
      </c>
    </row>
    <row r="171" spans="1:10" s="197" customFormat="1" ht="12.75" thickBot="1" x14ac:dyDescent="0.25">
      <c r="A171" s="239" t="s">
        <v>187</v>
      </c>
      <c r="B171" s="315"/>
      <c r="C171" s="315"/>
      <c r="D171" s="315"/>
      <c r="E171" s="262"/>
      <c r="F171" s="267"/>
      <c r="G171" s="267"/>
      <c r="H171" s="192"/>
      <c r="I171" s="192"/>
      <c r="J171" s="264"/>
    </row>
    <row r="172" spans="1:10" ht="15.75" thickBot="1" x14ac:dyDescent="0.3">
      <c r="A172" s="121"/>
      <c r="B172" s="4"/>
      <c r="C172" s="4"/>
      <c r="D172" s="7">
        <v>1</v>
      </c>
      <c r="E172" s="169" t="s">
        <v>9</v>
      </c>
      <c r="F172" s="175">
        <v>19</v>
      </c>
      <c r="G172" s="175"/>
      <c r="H172" s="175"/>
      <c r="I172" s="175"/>
      <c r="J172" s="68">
        <f>SUM((F172*3+G172*2+H172*1+I172*0)*100/57)</f>
        <v>100</v>
      </c>
    </row>
    <row r="173" spans="1:10" ht="23.25" thickBot="1" x14ac:dyDescent="0.3">
      <c r="A173" s="121"/>
      <c r="B173" s="4"/>
      <c r="C173" s="4"/>
      <c r="D173" s="7">
        <v>2</v>
      </c>
      <c r="E173" s="169" t="s">
        <v>123</v>
      </c>
      <c r="F173" s="175">
        <v>19</v>
      </c>
      <c r="G173" s="175"/>
      <c r="H173" s="175"/>
      <c r="I173" s="175"/>
      <c r="J173" s="68">
        <f t="shared" ref="J173:J186" si="18">SUM((F173*3+G173*2+H173*1+I173*0)*100/57)</f>
        <v>100</v>
      </c>
    </row>
    <row r="174" spans="1:10" ht="15.75" thickBot="1" x14ac:dyDescent="0.3">
      <c r="A174" s="121"/>
      <c r="B174" s="4"/>
      <c r="C174" s="4"/>
      <c r="D174" s="7">
        <v>3</v>
      </c>
      <c r="E174" s="169" t="s">
        <v>11</v>
      </c>
      <c r="F174" s="175">
        <v>19</v>
      </c>
      <c r="G174" s="175"/>
      <c r="H174" s="175"/>
      <c r="I174" s="175"/>
      <c r="J174" s="68">
        <f t="shared" si="18"/>
        <v>100</v>
      </c>
    </row>
    <row r="175" spans="1:10" ht="15.75" thickBot="1" x14ac:dyDescent="0.3">
      <c r="A175" s="121"/>
      <c r="B175" s="4"/>
      <c r="C175" s="4"/>
      <c r="D175" s="7">
        <v>4</v>
      </c>
      <c r="E175" s="169" t="s">
        <v>12</v>
      </c>
      <c r="F175" s="175">
        <v>19</v>
      </c>
      <c r="G175" s="175"/>
      <c r="H175" s="175"/>
      <c r="I175" s="175"/>
      <c r="J175" s="68">
        <f t="shared" si="18"/>
        <v>100</v>
      </c>
    </row>
    <row r="176" spans="1:10" ht="15.75" thickBot="1" x14ac:dyDescent="0.3">
      <c r="A176" s="121"/>
      <c r="B176" s="4"/>
      <c r="C176" s="4"/>
      <c r="D176" s="7">
        <v>5</v>
      </c>
      <c r="E176" s="169" t="s">
        <v>13</v>
      </c>
      <c r="F176" s="175">
        <v>19</v>
      </c>
      <c r="G176" s="175"/>
      <c r="H176" s="175"/>
      <c r="I176" s="175"/>
      <c r="J176" s="68">
        <f t="shared" si="18"/>
        <v>100</v>
      </c>
    </row>
    <row r="177" spans="1:10" ht="15.75" thickBot="1" x14ac:dyDescent="0.3">
      <c r="A177" s="121"/>
      <c r="B177" s="4"/>
      <c r="C177" s="4"/>
      <c r="D177" s="7">
        <v>6</v>
      </c>
      <c r="E177" s="169" t="s">
        <v>14</v>
      </c>
      <c r="F177" s="175">
        <v>19</v>
      </c>
      <c r="G177" s="175"/>
      <c r="H177" s="175"/>
      <c r="I177" s="175"/>
      <c r="J177" s="68">
        <f t="shared" si="18"/>
        <v>100</v>
      </c>
    </row>
    <row r="178" spans="1:10" ht="15.75" thickBot="1" x14ac:dyDescent="0.3">
      <c r="A178" s="121"/>
      <c r="B178" s="4"/>
      <c r="C178" s="4"/>
      <c r="D178" s="7">
        <v>7</v>
      </c>
      <c r="E178" s="169" t="s">
        <v>124</v>
      </c>
      <c r="F178" s="175">
        <v>19</v>
      </c>
      <c r="G178" s="175"/>
      <c r="H178" s="175"/>
      <c r="I178" s="175"/>
      <c r="J178" s="68">
        <f t="shared" si="18"/>
        <v>100</v>
      </c>
    </row>
    <row r="179" spans="1:10" ht="15.75" thickBot="1" x14ac:dyDescent="0.3">
      <c r="A179" s="121"/>
      <c r="B179" s="4"/>
      <c r="C179" s="4"/>
      <c r="D179" s="7">
        <v>8</v>
      </c>
      <c r="E179" s="169" t="s">
        <v>96</v>
      </c>
      <c r="F179" s="175">
        <v>19</v>
      </c>
      <c r="G179" s="175"/>
      <c r="H179" s="175"/>
      <c r="I179" s="175"/>
      <c r="J179" s="68">
        <f t="shared" si="18"/>
        <v>100</v>
      </c>
    </row>
    <row r="180" spans="1:10" ht="15.75" thickBot="1" x14ac:dyDescent="0.3">
      <c r="A180" s="121"/>
      <c r="B180" s="4"/>
      <c r="C180" s="4"/>
      <c r="D180" s="7">
        <v>9</v>
      </c>
      <c r="E180" s="169" t="s">
        <v>15</v>
      </c>
      <c r="F180" s="175">
        <v>19</v>
      </c>
      <c r="G180" s="175"/>
      <c r="H180" s="175"/>
      <c r="I180" s="175"/>
      <c r="J180" s="68">
        <f t="shared" si="18"/>
        <v>100</v>
      </c>
    </row>
    <row r="181" spans="1:10" ht="23.25" thickBot="1" x14ac:dyDescent="0.3">
      <c r="A181" s="121"/>
      <c r="B181" s="4"/>
      <c r="C181" s="4"/>
      <c r="D181" s="7">
        <v>10</v>
      </c>
      <c r="E181" s="169" t="s">
        <v>16</v>
      </c>
      <c r="F181" s="175">
        <v>19</v>
      </c>
      <c r="G181" s="175"/>
      <c r="H181" s="175"/>
      <c r="I181" s="175"/>
      <c r="J181" s="68">
        <f t="shared" si="18"/>
        <v>100</v>
      </c>
    </row>
    <row r="182" spans="1:10" ht="15.75" thickBot="1" x14ac:dyDescent="0.3">
      <c r="A182" s="121"/>
      <c r="B182" s="4"/>
      <c r="C182" s="4"/>
      <c r="D182" s="7">
        <v>11</v>
      </c>
      <c r="E182" s="169" t="s">
        <v>20</v>
      </c>
      <c r="F182" s="175">
        <v>19</v>
      </c>
      <c r="G182" s="175"/>
      <c r="H182" s="175"/>
      <c r="I182" s="175"/>
      <c r="J182" s="68">
        <f t="shared" si="18"/>
        <v>100</v>
      </c>
    </row>
    <row r="183" spans="1:10" ht="15.75" thickBot="1" x14ac:dyDescent="0.3">
      <c r="A183" s="121"/>
      <c r="B183" s="4"/>
      <c r="C183" s="4"/>
      <c r="D183" s="7">
        <v>12</v>
      </c>
      <c r="E183" s="169" t="s">
        <v>22</v>
      </c>
      <c r="F183" s="175">
        <v>19</v>
      </c>
      <c r="G183" s="175"/>
      <c r="H183" s="175"/>
      <c r="I183" s="175"/>
      <c r="J183" s="68">
        <f t="shared" si="18"/>
        <v>100</v>
      </c>
    </row>
    <row r="184" spans="1:10" ht="15.75" thickBot="1" x14ac:dyDescent="0.3">
      <c r="A184" s="121"/>
      <c r="B184" s="4"/>
      <c r="C184" s="4"/>
      <c r="D184" s="7">
        <v>13</v>
      </c>
      <c r="E184" s="169" t="s">
        <v>17</v>
      </c>
      <c r="F184" s="175">
        <v>19</v>
      </c>
      <c r="G184" s="175"/>
      <c r="H184" s="175"/>
      <c r="I184" s="175"/>
      <c r="J184" s="68">
        <f t="shared" si="18"/>
        <v>100</v>
      </c>
    </row>
    <row r="185" spans="1:10" ht="15.75" thickBot="1" x14ac:dyDescent="0.3">
      <c r="A185" s="121"/>
      <c r="B185" s="4"/>
      <c r="C185" s="4"/>
      <c r="D185" s="7">
        <v>14</v>
      </c>
      <c r="E185" s="169" t="s">
        <v>18</v>
      </c>
      <c r="F185" s="175">
        <v>19</v>
      </c>
      <c r="G185" s="175"/>
      <c r="H185" s="175"/>
      <c r="I185" s="175"/>
      <c r="J185" s="68">
        <f t="shared" si="18"/>
        <v>100</v>
      </c>
    </row>
    <row r="186" spans="1:10" ht="15.75" thickBot="1" x14ac:dyDescent="0.3">
      <c r="A186" s="121"/>
      <c r="B186" s="4"/>
      <c r="C186" s="4"/>
      <c r="D186" s="7">
        <v>15</v>
      </c>
      <c r="E186" s="169" t="s">
        <v>19</v>
      </c>
      <c r="F186" s="175">
        <v>19</v>
      </c>
      <c r="G186" s="175"/>
      <c r="H186" s="175"/>
      <c r="I186" s="175"/>
      <c r="J186" s="68">
        <f t="shared" si="18"/>
        <v>100</v>
      </c>
    </row>
    <row r="187" spans="1:10" ht="15.75" thickBot="1" x14ac:dyDescent="0.3">
      <c r="A187" s="121"/>
      <c r="B187" s="4"/>
      <c r="C187" s="4"/>
      <c r="D187" s="7"/>
      <c r="E187" s="147" t="s">
        <v>6</v>
      </c>
      <c r="F187" s="198">
        <f t="shared" ref="F187:I187" si="19">SUM(F172:F186)/15</f>
        <v>19</v>
      </c>
      <c r="G187" s="198">
        <f t="shared" si="19"/>
        <v>0</v>
      </c>
      <c r="H187" s="198">
        <f t="shared" si="19"/>
        <v>0</v>
      </c>
      <c r="I187" s="198">
        <f t="shared" si="19"/>
        <v>0</v>
      </c>
      <c r="J187" s="80">
        <f>SUM(J172:J186)/15</f>
        <v>100</v>
      </c>
    </row>
    <row r="188" spans="1:10" ht="15.75" thickBot="1" x14ac:dyDescent="0.3">
      <c r="A188" s="330" t="s">
        <v>50</v>
      </c>
      <c r="B188" s="331"/>
      <c r="C188" s="331"/>
      <c r="D188" s="331"/>
      <c r="E188" s="331"/>
      <c r="F188" s="331"/>
      <c r="G188" s="331"/>
      <c r="H188" s="331"/>
      <c r="I188" s="331"/>
      <c r="J188" s="202"/>
    </row>
    <row r="189" spans="1:10" s="197" customFormat="1" ht="21.75" customHeight="1" x14ac:dyDescent="0.2">
      <c r="A189" s="190" t="s">
        <v>153</v>
      </c>
      <c r="B189" s="326">
        <v>29</v>
      </c>
      <c r="C189" s="326">
        <v>18</v>
      </c>
      <c r="D189" s="326">
        <v>54</v>
      </c>
      <c r="E189" s="268"/>
      <c r="F189" s="267">
        <v>3</v>
      </c>
      <c r="G189" s="267">
        <v>2</v>
      </c>
      <c r="H189" s="192">
        <v>1</v>
      </c>
      <c r="I189" s="192">
        <v>0</v>
      </c>
      <c r="J189" s="297" t="s">
        <v>62</v>
      </c>
    </row>
    <row r="190" spans="1:10" s="197" customFormat="1" ht="12.75" thickBot="1" x14ac:dyDescent="0.25">
      <c r="A190" s="189" t="s">
        <v>101</v>
      </c>
      <c r="B190" s="315"/>
      <c r="C190" s="315"/>
      <c r="D190" s="315"/>
      <c r="E190" s="262"/>
      <c r="F190" s="267"/>
      <c r="G190" s="267"/>
      <c r="H190" s="192"/>
      <c r="I190" s="192"/>
      <c r="J190" s="327"/>
    </row>
    <row r="191" spans="1:10" ht="15.75" thickBot="1" x14ac:dyDescent="0.3">
      <c r="A191" s="121"/>
      <c r="B191" s="4"/>
      <c r="C191" s="4"/>
      <c r="D191" s="7">
        <v>1</v>
      </c>
      <c r="E191" s="169" t="s">
        <v>9</v>
      </c>
      <c r="F191" s="176">
        <v>14</v>
      </c>
      <c r="G191" s="176">
        <v>2</v>
      </c>
      <c r="H191" s="176">
        <v>1</v>
      </c>
      <c r="I191" s="176">
        <v>1</v>
      </c>
      <c r="J191" s="68">
        <f>SUM((F191*3+G191*2+H191*1+I191*0)*100/54)</f>
        <v>87.037037037037038</v>
      </c>
    </row>
    <row r="192" spans="1:10" ht="23.25" thickBot="1" x14ac:dyDescent="0.3">
      <c r="A192" s="121"/>
      <c r="B192" s="4"/>
      <c r="C192" s="4"/>
      <c r="D192" s="7">
        <v>2</v>
      </c>
      <c r="E192" s="169" t="s">
        <v>123</v>
      </c>
      <c r="F192" s="176">
        <v>13</v>
      </c>
      <c r="G192" s="176">
        <v>2</v>
      </c>
      <c r="H192" s="176">
        <v>1</v>
      </c>
      <c r="I192" s="176">
        <v>2</v>
      </c>
      <c r="J192" s="68">
        <f t="shared" ref="J192:J205" si="20">SUM((F192*3+G192*2+H192*1+I192*0)*100/54)</f>
        <v>81.481481481481481</v>
      </c>
    </row>
    <row r="193" spans="1:10" ht="15.75" thickBot="1" x14ac:dyDescent="0.3">
      <c r="A193" s="121"/>
      <c r="B193" s="4"/>
      <c r="C193" s="4"/>
      <c r="D193" s="7">
        <v>3</v>
      </c>
      <c r="E193" s="169" t="s">
        <v>11</v>
      </c>
      <c r="F193" s="176">
        <v>15</v>
      </c>
      <c r="G193" s="176">
        <v>3</v>
      </c>
      <c r="H193" s="176"/>
      <c r="I193" s="176"/>
      <c r="J193" s="68">
        <f t="shared" si="20"/>
        <v>94.444444444444443</v>
      </c>
    </row>
    <row r="194" spans="1:10" ht="15.75" thickBot="1" x14ac:dyDescent="0.3">
      <c r="A194" s="121"/>
      <c r="B194" s="4"/>
      <c r="C194" s="4"/>
      <c r="D194" s="7">
        <v>4</v>
      </c>
      <c r="E194" s="169" t="s">
        <v>12</v>
      </c>
      <c r="F194" s="176">
        <v>13</v>
      </c>
      <c r="G194" s="176">
        <v>3</v>
      </c>
      <c r="H194" s="176">
        <v>2</v>
      </c>
      <c r="I194" s="176"/>
      <c r="J194" s="68">
        <f t="shared" si="20"/>
        <v>87.037037037037038</v>
      </c>
    </row>
    <row r="195" spans="1:10" ht="15.75" thickBot="1" x14ac:dyDescent="0.3">
      <c r="A195" s="121"/>
      <c r="B195" s="4"/>
      <c r="C195" s="4"/>
      <c r="D195" s="7">
        <v>5</v>
      </c>
      <c r="E195" s="169" t="s">
        <v>13</v>
      </c>
      <c r="F195" s="176">
        <v>13</v>
      </c>
      <c r="G195" s="176">
        <v>1</v>
      </c>
      <c r="H195" s="176">
        <v>3</v>
      </c>
      <c r="I195" s="176">
        <v>1</v>
      </c>
      <c r="J195" s="68">
        <f t="shared" si="20"/>
        <v>81.481481481481481</v>
      </c>
    </row>
    <row r="196" spans="1:10" ht="15.75" thickBot="1" x14ac:dyDescent="0.3">
      <c r="A196" s="121"/>
      <c r="B196" s="4"/>
      <c r="C196" s="4"/>
      <c r="D196" s="7">
        <v>6</v>
      </c>
      <c r="E196" s="169" t="s">
        <v>14</v>
      </c>
      <c r="F196" s="176">
        <v>14</v>
      </c>
      <c r="G196" s="176">
        <v>3</v>
      </c>
      <c r="H196" s="176">
        <v>1</v>
      </c>
      <c r="I196" s="176"/>
      <c r="J196" s="68">
        <f t="shared" si="20"/>
        <v>90.740740740740748</v>
      </c>
    </row>
    <row r="197" spans="1:10" ht="15.75" thickBot="1" x14ac:dyDescent="0.3">
      <c r="A197" s="121"/>
      <c r="B197" s="4"/>
      <c r="C197" s="4"/>
      <c r="D197" s="7">
        <v>7</v>
      </c>
      <c r="E197" s="169" t="s">
        <v>124</v>
      </c>
      <c r="F197" s="176">
        <v>15</v>
      </c>
      <c r="G197" s="176">
        <v>1</v>
      </c>
      <c r="H197" s="176">
        <v>2</v>
      </c>
      <c r="I197" s="176"/>
      <c r="J197" s="68">
        <f t="shared" si="20"/>
        <v>90.740740740740748</v>
      </c>
    </row>
    <row r="198" spans="1:10" ht="15.75" thickBot="1" x14ac:dyDescent="0.3">
      <c r="A198" s="121"/>
      <c r="B198" s="4"/>
      <c r="C198" s="4"/>
      <c r="D198" s="7">
        <v>8</v>
      </c>
      <c r="E198" s="169" t="s">
        <v>96</v>
      </c>
      <c r="F198" s="176">
        <v>13</v>
      </c>
      <c r="G198" s="176">
        <v>3</v>
      </c>
      <c r="H198" s="176">
        <v>2</v>
      </c>
      <c r="I198" s="176"/>
      <c r="J198" s="68">
        <f t="shared" si="20"/>
        <v>87.037037037037038</v>
      </c>
    </row>
    <row r="199" spans="1:10" ht="15.75" thickBot="1" x14ac:dyDescent="0.3">
      <c r="A199" s="121"/>
      <c r="B199" s="4"/>
      <c r="C199" s="4"/>
      <c r="D199" s="7">
        <v>9</v>
      </c>
      <c r="E199" s="169" t="s">
        <v>15</v>
      </c>
      <c r="F199" s="176">
        <v>15</v>
      </c>
      <c r="G199" s="176">
        <v>2</v>
      </c>
      <c r="H199" s="176">
        <v>1</v>
      </c>
      <c r="I199" s="176"/>
      <c r="J199" s="68">
        <f t="shared" si="20"/>
        <v>92.592592592592595</v>
      </c>
    </row>
    <row r="200" spans="1:10" ht="23.25" thickBot="1" x14ac:dyDescent="0.3">
      <c r="A200" s="121"/>
      <c r="B200" s="4"/>
      <c r="C200" s="4"/>
      <c r="D200" s="7">
        <v>10</v>
      </c>
      <c r="E200" s="169" t="s">
        <v>16</v>
      </c>
      <c r="F200" s="176">
        <v>15</v>
      </c>
      <c r="G200" s="176">
        <v>3</v>
      </c>
      <c r="H200" s="176"/>
      <c r="I200" s="176"/>
      <c r="J200" s="68">
        <f t="shared" si="20"/>
        <v>94.444444444444443</v>
      </c>
    </row>
    <row r="201" spans="1:10" ht="15.75" thickBot="1" x14ac:dyDescent="0.3">
      <c r="A201" s="121"/>
      <c r="B201" s="4"/>
      <c r="C201" s="4"/>
      <c r="D201" s="7">
        <v>11</v>
      </c>
      <c r="E201" s="169" t="s">
        <v>20</v>
      </c>
      <c r="F201" s="176">
        <v>14</v>
      </c>
      <c r="G201" s="176">
        <v>2</v>
      </c>
      <c r="H201" s="176">
        <v>2</v>
      </c>
      <c r="I201" s="176"/>
      <c r="J201" s="68">
        <f t="shared" si="20"/>
        <v>88.888888888888886</v>
      </c>
    </row>
    <row r="202" spans="1:10" ht="15.75" thickBot="1" x14ac:dyDescent="0.3">
      <c r="A202" s="121"/>
      <c r="B202" s="4"/>
      <c r="C202" s="4"/>
      <c r="D202" s="7">
        <v>12</v>
      </c>
      <c r="E202" s="169" t="s">
        <v>22</v>
      </c>
      <c r="F202" s="176">
        <v>13</v>
      </c>
      <c r="G202" s="176">
        <v>2</v>
      </c>
      <c r="H202" s="176">
        <v>2</v>
      </c>
      <c r="I202" s="176">
        <v>1</v>
      </c>
      <c r="J202" s="68">
        <f t="shared" si="20"/>
        <v>83.333333333333329</v>
      </c>
    </row>
    <row r="203" spans="1:10" ht="15.75" thickBot="1" x14ac:dyDescent="0.3">
      <c r="A203" s="121"/>
      <c r="B203" s="4"/>
      <c r="C203" s="4"/>
      <c r="D203" s="7">
        <v>13</v>
      </c>
      <c r="E203" s="169" t="s">
        <v>17</v>
      </c>
      <c r="F203" s="176">
        <v>15</v>
      </c>
      <c r="G203" s="176">
        <v>2</v>
      </c>
      <c r="H203" s="176">
        <v>1</v>
      </c>
      <c r="I203" s="176"/>
      <c r="J203" s="68">
        <f t="shared" si="20"/>
        <v>92.592592592592595</v>
      </c>
    </row>
    <row r="204" spans="1:10" ht="15.75" thickBot="1" x14ac:dyDescent="0.3">
      <c r="A204" s="121"/>
      <c r="B204" s="4"/>
      <c r="C204" s="4"/>
      <c r="D204" s="7">
        <v>14</v>
      </c>
      <c r="E204" s="169" t="s">
        <v>18</v>
      </c>
      <c r="F204" s="176">
        <v>15</v>
      </c>
      <c r="G204" s="176">
        <v>2</v>
      </c>
      <c r="H204" s="176">
        <v>1</v>
      </c>
      <c r="I204" s="176"/>
      <c r="J204" s="68">
        <f t="shared" si="20"/>
        <v>92.592592592592595</v>
      </c>
    </row>
    <row r="205" spans="1:10" ht="15.75" thickBot="1" x14ac:dyDescent="0.3">
      <c r="A205" s="121"/>
      <c r="B205" s="4"/>
      <c r="C205" s="4"/>
      <c r="D205" s="7">
        <v>15</v>
      </c>
      <c r="E205" s="169" t="s">
        <v>19</v>
      </c>
      <c r="F205" s="176">
        <v>13</v>
      </c>
      <c r="G205" s="176">
        <v>4</v>
      </c>
      <c r="H205" s="176">
        <v>1</v>
      </c>
      <c r="I205" s="176"/>
      <c r="J205" s="68">
        <f t="shared" si="20"/>
        <v>88.888888888888886</v>
      </c>
    </row>
    <row r="206" spans="1:10" ht="15.75" thickBot="1" x14ac:dyDescent="0.3">
      <c r="A206" s="121"/>
      <c r="B206" s="4"/>
      <c r="C206" s="4"/>
      <c r="D206" s="7"/>
      <c r="E206" s="147" t="s">
        <v>6</v>
      </c>
      <c r="F206" s="198">
        <f t="shared" ref="F206:I206" si="21">SUM(F191:F205)/15</f>
        <v>14</v>
      </c>
      <c r="G206" s="198">
        <f t="shared" si="21"/>
        <v>2.3333333333333335</v>
      </c>
      <c r="H206" s="198">
        <f t="shared" si="21"/>
        <v>1.3333333333333333</v>
      </c>
      <c r="I206" s="198">
        <f t="shared" si="21"/>
        <v>0.33333333333333331</v>
      </c>
      <c r="J206" s="80">
        <f>SUM(J191:J205)/15</f>
        <v>88.8888888888889</v>
      </c>
    </row>
    <row r="207" spans="1:10" s="197" customFormat="1" ht="24" x14ac:dyDescent="0.2">
      <c r="A207" s="258" t="s">
        <v>274</v>
      </c>
      <c r="B207" s="314">
        <v>29</v>
      </c>
      <c r="C207" s="314">
        <v>17</v>
      </c>
      <c r="D207" s="314">
        <v>51</v>
      </c>
      <c r="E207" s="261"/>
      <c r="F207" s="259">
        <v>3</v>
      </c>
      <c r="G207" s="259">
        <v>2</v>
      </c>
      <c r="H207" s="192">
        <v>1</v>
      </c>
      <c r="I207" s="192">
        <v>0</v>
      </c>
      <c r="J207" s="263" t="s">
        <v>62</v>
      </c>
    </row>
    <row r="208" spans="1:10" s="197" customFormat="1" ht="12.75" thickBot="1" x14ac:dyDescent="0.25">
      <c r="A208" s="189" t="s">
        <v>49</v>
      </c>
      <c r="B208" s="315"/>
      <c r="C208" s="315"/>
      <c r="D208" s="315"/>
      <c r="E208" s="262"/>
      <c r="F208" s="267"/>
      <c r="G208" s="267"/>
      <c r="H208" s="192"/>
      <c r="I208" s="192"/>
      <c r="J208" s="327"/>
    </row>
    <row r="209" spans="1:10" ht="15.75" thickBot="1" x14ac:dyDescent="0.3">
      <c r="A209" s="121"/>
      <c r="B209" s="4"/>
      <c r="C209" s="4"/>
      <c r="D209" s="7">
        <v>1</v>
      </c>
      <c r="E209" s="169" t="s">
        <v>9</v>
      </c>
      <c r="F209" s="176">
        <v>14</v>
      </c>
      <c r="G209" s="176">
        <v>2</v>
      </c>
      <c r="H209" s="176">
        <v>1</v>
      </c>
      <c r="I209" s="176"/>
      <c r="J209" s="68">
        <f>SUM((F209*3+G209*2+H209*1+I209*0)*100/51)</f>
        <v>92.156862745098039</v>
      </c>
    </row>
    <row r="210" spans="1:10" ht="23.25" thickBot="1" x14ac:dyDescent="0.3">
      <c r="A210" s="121"/>
      <c r="B210" s="4"/>
      <c r="C210" s="4"/>
      <c r="D210" s="7">
        <v>2</v>
      </c>
      <c r="E210" s="169" t="s">
        <v>123</v>
      </c>
      <c r="F210" s="176">
        <v>15</v>
      </c>
      <c r="G210" s="176">
        <v>2</v>
      </c>
      <c r="H210" s="176"/>
      <c r="I210" s="176"/>
      <c r="J210" s="68">
        <f t="shared" ref="J210:J223" si="22">SUM((F210*3+G210*2+H210*1+I210*0)*100/51)</f>
        <v>96.078431372549019</v>
      </c>
    </row>
    <row r="211" spans="1:10" ht="15.75" thickBot="1" x14ac:dyDescent="0.3">
      <c r="A211" s="121"/>
      <c r="B211" s="4"/>
      <c r="C211" s="4"/>
      <c r="D211" s="7">
        <v>3</v>
      </c>
      <c r="E211" s="169" t="s">
        <v>11</v>
      </c>
      <c r="F211" s="176">
        <v>13</v>
      </c>
      <c r="G211" s="176">
        <v>3</v>
      </c>
      <c r="H211" s="176">
        <v>1</v>
      </c>
      <c r="I211" s="176"/>
      <c r="J211" s="68">
        <f t="shared" si="22"/>
        <v>90.196078431372555</v>
      </c>
    </row>
    <row r="212" spans="1:10" ht="15.75" thickBot="1" x14ac:dyDescent="0.3">
      <c r="A212" s="121"/>
      <c r="B212" s="4"/>
      <c r="C212" s="4"/>
      <c r="D212" s="7">
        <v>4</v>
      </c>
      <c r="E212" s="169" t="s">
        <v>12</v>
      </c>
      <c r="F212" s="176">
        <v>12</v>
      </c>
      <c r="G212" s="176">
        <v>5</v>
      </c>
      <c r="H212" s="176"/>
      <c r="I212" s="176"/>
      <c r="J212" s="68">
        <f t="shared" si="22"/>
        <v>90.196078431372555</v>
      </c>
    </row>
    <row r="213" spans="1:10" ht="15.75" thickBot="1" x14ac:dyDescent="0.3">
      <c r="A213" s="121"/>
      <c r="B213" s="4"/>
      <c r="C213" s="4"/>
      <c r="D213" s="7">
        <v>5</v>
      </c>
      <c r="E213" s="169" t="s">
        <v>13</v>
      </c>
      <c r="F213" s="176">
        <v>15</v>
      </c>
      <c r="G213" s="176">
        <v>1</v>
      </c>
      <c r="H213" s="176">
        <v>1</v>
      </c>
      <c r="I213" s="176"/>
      <c r="J213" s="68">
        <f t="shared" si="22"/>
        <v>94.117647058823536</v>
      </c>
    </row>
    <row r="214" spans="1:10" ht="15.75" thickBot="1" x14ac:dyDescent="0.3">
      <c r="A214" s="121"/>
      <c r="B214" s="4"/>
      <c r="C214" s="4"/>
      <c r="D214" s="7">
        <v>6</v>
      </c>
      <c r="E214" s="169" t="s">
        <v>14</v>
      </c>
      <c r="F214" s="176">
        <v>12</v>
      </c>
      <c r="G214" s="176">
        <v>3</v>
      </c>
      <c r="H214" s="176">
        <v>2</v>
      </c>
      <c r="I214" s="176"/>
      <c r="J214" s="68">
        <f t="shared" si="22"/>
        <v>86.274509803921575</v>
      </c>
    </row>
    <row r="215" spans="1:10" ht="15.75" thickBot="1" x14ac:dyDescent="0.3">
      <c r="A215" s="121"/>
      <c r="B215" s="4"/>
      <c r="C215" s="4"/>
      <c r="D215" s="7">
        <v>7</v>
      </c>
      <c r="E215" s="169" t="s">
        <v>124</v>
      </c>
      <c r="F215" s="176">
        <v>13</v>
      </c>
      <c r="G215" s="176">
        <v>4</v>
      </c>
      <c r="H215" s="176"/>
      <c r="I215" s="176"/>
      <c r="J215" s="68">
        <f t="shared" si="22"/>
        <v>92.156862745098039</v>
      </c>
    </row>
    <row r="216" spans="1:10" ht="15.75" thickBot="1" x14ac:dyDescent="0.3">
      <c r="A216" s="121"/>
      <c r="B216" s="4"/>
      <c r="C216" s="4"/>
      <c r="D216" s="7">
        <v>8</v>
      </c>
      <c r="E216" s="169" t="s">
        <v>96</v>
      </c>
      <c r="F216" s="176">
        <v>14</v>
      </c>
      <c r="G216" s="176">
        <v>2</v>
      </c>
      <c r="H216" s="176">
        <v>1</v>
      </c>
      <c r="I216" s="176"/>
      <c r="J216" s="68">
        <f t="shared" si="22"/>
        <v>92.156862745098039</v>
      </c>
    </row>
    <row r="217" spans="1:10" ht="15.75" thickBot="1" x14ac:dyDescent="0.3">
      <c r="A217" s="121"/>
      <c r="B217" s="4"/>
      <c r="C217" s="4"/>
      <c r="D217" s="7">
        <v>9</v>
      </c>
      <c r="E217" s="169" t="s">
        <v>15</v>
      </c>
      <c r="F217" s="176">
        <v>14</v>
      </c>
      <c r="G217" s="176">
        <v>2</v>
      </c>
      <c r="H217" s="176">
        <v>1</v>
      </c>
      <c r="I217" s="176"/>
      <c r="J217" s="68">
        <f t="shared" si="22"/>
        <v>92.156862745098039</v>
      </c>
    </row>
    <row r="218" spans="1:10" ht="23.25" thickBot="1" x14ac:dyDescent="0.3">
      <c r="A218" s="121"/>
      <c r="B218" s="4"/>
      <c r="C218" s="4"/>
      <c r="D218" s="7">
        <v>10</v>
      </c>
      <c r="E218" s="169" t="s">
        <v>16</v>
      </c>
      <c r="F218" s="176">
        <v>13</v>
      </c>
      <c r="G218" s="176">
        <v>4</v>
      </c>
      <c r="H218" s="176"/>
      <c r="I218" s="176"/>
      <c r="J218" s="68">
        <f t="shared" si="22"/>
        <v>92.156862745098039</v>
      </c>
    </row>
    <row r="219" spans="1:10" ht="15.75" thickBot="1" x14ac:dyDescent="0.3">
      <c r="A219" s="121"/>
      <c r="B219" s="4"/>
      <c r="C219" s="4"/>
      <c r="D219" s="7">
        <v>11</v>
      </c>
      <c r="E219" s="169" t="s">
        <v>20</v>
      </c>
      <c r="F219" s="176">
        <v>12</v>
      </c>
      <c r="G219" s="176">
        <v>5</v>
      </c>
      <c r="H219" s="176"/>
      <c r="I219" s="176"/>
      <c r="J219" s="68">
        <f t="shared" si="22"/>
        <v>90.196078431372555</v>
      </c>
    </row>
    <row r="220" spans="1:10" ht="15.75" thickBot="1" x14ac:dyDescent="0.3">
      <c r="A220" s="121"/>
      <c r="B220" s="4"/>
      <c r="C220" s="4"/>
      <c r="D220" s="7">
        <v>12</v>
      </c>
      <c r="E220" s="169" t="s">
        <v>22</v>
      </c>
      <c r="F220" s="176">
        <v>15</v>
      </c>
      <c r="G220" s="176">
        <v>1</v>
      </c>
      <c r="H220" s="176">
        <v>1</v>
      </c>
      <c r="I220" s="176"/>
      <c r="J220" s="68">
        <f t="shared" si="22"/>
        <v>94.117647058823536</v>
      </c>
    </row>
    <row r="221" spans="1:10" ht="15.75" thickBot="1" x14ac:dyDescent="0.3">
      <c r="A221" s="121"/>
      <c r="B221" s="4"/>
      <c r="C221" s="4"/>
      <c r="D221" s="7">
        <v>13</v>
      </c>
      <c r="E221" s="169" t="s">
        <v>17</v>
      </c>
      <c r="F221" s="176">
        <v>12</v>
      </c>
      <c r="G221" s="176">
        <v>4</v>
      </c>
      <c r="H221" s="176">
        <v>1</v>
      </c>
      <c r="I221" s="176"/>
      <c r="J221" s="68">
        <f t="shared" si="22"/>
        <v>88.235294117647058</v>
      </c>
    </row>
    <row r="222" spans="1:10" ht="15.75" thickBot="1" x14ac:dyDescent="0.3">
      <c r="A222" s="121"/>
      <c r="B222" s="4"/>
      <c r="C222" s="4"/>
      <c r="D222" s="7">
        <v>14</v>
      </c>
      <c r="E222" s="169" t="s">
        <v>18</v>
      </c>
      <c r="F222" s="176">
        <v>12</v>
      </c>
      <c r="G222" s="176">
        <v>3</v>
      </c>
      <c r="H222" s="176">
        <v>2</v>
      </c>
      <c r="I222" s="176"/>
      <c r="J222" s="68">
        <f t="shared" si="22"/>
        <v>86.274509803921575</v>
      </c>
    </row>
    <row r="223" spans="1:10" ht="15.75" thickBot="1" x14ac:dyDescent="0.3">
      <c r="A223" s="121"/>
      <c r="B223" s="4"/>
      <c r="C223" s="4"/>
      <c r="D223" s="7">
        <v>15</v>
      </c>
      <c r="E223" s="169" t="s">
        <v>19</v>
      </c>
      <c r="F223" s="176">
        <v>15</v>
      </c>
      <c r="G223" s="176">
        <v>1</v>
      </c>
      <c r="H223" s="176">
        <v>1</v>
      </c>
      <c r="I223" s="176"/>
      <c r="J223" s="68">
        <f t="shared" si="22"/>
        <v>94.117647058823536</v>
      </c>
    </row>
    <row r="224" spans="1:10" ht="15.75" thickBot="1" x14ac:dyDescent="0.3">
      <c r="A224" s="121"/>
      <c r="B224" s="4"/>
      <c r="C224" s="4"/>
      <c r="D224" s="7"/>
      <c r="E224" s="147" t="s">
        <v>6</v>
      </c>
      <c r="F224" s="198">
        <f t="shared" ref="F224:I224" si="23">SUM(F209:F223)/15</f>
        <v>13.4</v>
      </c>
      <c r="G224" s="198">
        <f t="shared" si="23"/>
        <v>2.8</v>
      </c>
      <c r="H224" s="198">
        <f t="shared" si="23"/>
        <v>0.8</v>
      </c>
      <c r="I224" s="198">
        <f t="shared" si="23"/>
        <v>0</v>
      </c>
      <c r="J224" s="80">
        <f>SUM(J209:J223)/15</f>
        <v>91.372549019607831</v>
      </c>
    </row>
    <row r="225" spans="1:10" s="197" customFormat="1" ht="48" x14ac:dyDescent="0.2">
      <c r="A225" s="190" t="s">
        <v>407</v>
      </c>
      <c r="B225" s="314">
        <v>29</v>
      </c>
      <c r="C225" s="314">
        <v>18</v>
      </c>
      <c r="D225" s="314">
        <v>54</v>
      </c>
      <c r="E225" s="261"/>
      <c r="F225" s="259">
        <v>3</v>
      </c>
      <c r="G225" s="259">
        <v>2</v>
      </c>
      <c r="H225" s="192">
        <v>1</v>
      </c>
      <c r="I225" s="192">
        <v>0</v>
      </c>
      <c r="J225" s="263" t="s">
        <v>62</v>
      </c>
    </row>
    <row r="226" spans="1:10" s="197" customFormat="1" ht="12.75" thickBot="1" x14ac:dyDescent="0.25">
      <c r="A226" s="189" t="s">
        <v>45</v>
      </c>
      <c r="B226" s="315"/>
      <c r="C226" s="315"/>
      <c r="D226" s="315"/>
      <c r="E226" s="262"/>
      <c r="F226" s="267"/>
      <c r="G226" s="267"/>
      <c r="H226" s="192"/>
      <c r="I226" s="192"/>
      <c r="J226" s="327"/>
    </row>
    <row r="227" spans="1:10" ht="15.75" thickBot="1" x14ac:dyDescent="0.3">
      <c r="A227" s="121"/>
      <c r="B227" s="4"/>
      <c r="C227" s="4"/>
      <c r="D227" s="7">
        <v>1</v>
      </c>
      <c r="E227" s="169" t="s">
        <v>9</v>
      </c>
      <c r="F227" s="176">
        <v>16</v>
      </c>
      <c r="G227" s="176">
        <v>1</v>
      </c>
      <c r="H227" s="176">
        <v>1</v>
      </c>
      <c r="I227" s="176"/>
      <c r="J227" s="68">
        <f>SUM((F227*3+G227*2+H227*1+I227*0)*100/54)</f>
        <v>94.444444444444443</v>
      </c>
    </row>
    <row r="228" spans="1:10" ht="23.25" thickBot="1" x14ac:dyDescent="0.3">
      <c r="A228" s="121"/>
      <c r="B228" s="4"/>
      <c r="C228" s="4"/>
      <c r="D228" s="7">
        <v>2</v>
      </c>
      <c r="E228" s="169" t="s">
        <v>123</v>
      </c>
      <c r="F228" s="176">
        <v>16</v>
      </c>
      <c r="G228" s="176">
        <v>2</v>
      </c>
      <c r="H228" s="176"/>
      <c r="I228" s="176"/>
      <c r="J228" s="68">
        <f t="shared" ref="J228:J241" si="24">SUM((F228*3+G228*2+H228*1+I228*0)*100/54)</f>
        <v>96.296296296296291</v>
      </c>
    </row>
    <row r="229" spans="1:10" ht="15.75" thickBot="1" x14ac:dyDescent="0.3">
      <c r="A229" s="121"/>
      <c r="B229" s="4"/>
      <c r="C229" s="4"/>
      <c r="D229" s="7">
        <v>3</v>
      </c>
      <c r="E229" s="169" t="s">
        <v>11</v>
      </c>
      <c r="F229" s="176">
        <v>16</v>
      </c>
      <c r="G229" s="176">
        <v>1</v>
      </c>
      <c r="H229" s="176">
        <v>1</v>
      </c>
      <c r="I229" s="176"/>
      <c r="J229" s="68">
        <f t="shared" si="24"/>
        <v>94.444444444444443</v>
      </c>
    </row>
    <row r="230" spans="1:10" ht="15.75" thickBot="1" x14ac:dyDescent="0.3">
      <c r="A230" s="121"/>
      <c r="B230" s="4"/>
      <c r="C230" s="4"/>
      <c r="D230" s="7">
        <v>4</v>
      </c>
      <c r="E230" s="169" t="s">
        <v>12</v>
      </c>
      <c r="F230" s="176">
        <v>16</v>
      </c>
      <c r="G230" s="176">
        <v>2</v>
      </c>
      <c r="H230" s="176"/>
      <c r="I230" s="176"/>
      <c r="J230" s="68">
        <f t="shared" si="24"/>
        <v>96.296296296296291</v>
      </c>
    </row>
    <row r="231" spans="1:10" ht="15.75" thickBot="1" x14ac:dyDescent="0.3">
      <c r="A231" s="121"/>
      <c r="B231" s="4"/>
      <c r="C231" s="4"/>
      <c r="D231" s="7">
        <v>5</v>
      </c>
      <c r="E231" s="169" t="s">
        <v>13</v>
      </c>
      <c r="F231" s="176">
        <v>17</v>
      </c>
      <c r="G231" s="176">
        <v>1</v>
      </c>
      <c r="H231" s="176"/>
      <c r="I231" s="176"/>
      <c r="J231" s="68">
        <f t="shared" si="24"/>
        <v>98.148148148148152</v>
      </c>
    </row>
    <row r="232" spans="1:10" ht="15.75" thickBot="1" x14ac:dyDescent="0.3">
      <c r="A232" s="121"/>
      <c r="B232" s="4"/>
      <c r="C232" s="4"/>
      <c r="D232" s="7">
        <v>6</v>
      </c>
      <c r="E232" s="169" t="s">
        <v>14</v>
      </c>
      <c r="F232" s="176">
        <v>18</v>
      </c>
      <c r="G232" s="176"/>
      <c r="H232" s="176"/>
      <c r="I232" s="176"/>
      <c r="J232" s="68">
        <f t="shared" si="24"/>
        <v>100</v>
      </c>
    </row>
    <row r="233" spans="1:10" ht="15.75" thickBot="1" x14ac:dyDescent="0.3">
      <c r="A233" s="121"/>
      <c r="B233" s="4"/>
      <c r="C233" s="4"/>
      <c r="D233" s="7">
        <v>7</v>
      </c>
      <c r="E233" s="169" t="s">
        <v>124</v>
      </c>
      <c r="F233" s="176">
        <v>16</v>
      </c>
      <c r="G233" s="176">
        <v>1</v>
      </c>
      <c r="H233" s="176">
        <v>1</v>
      </c>
      <c r="I233" s="176"/>
      <c r="J233" s="68">
        <f t="shared" si="24"/>
        <v>94.444444444444443</v>
      </c>
    </row>
    <row r="234" spans="1:10" ht="15.75" thickBot="1" x14ac:dyDescent="0.3">
      <c r="A234" s="121"/>
      <c r="B234" s="4"/>
      <c r="C234" s="4"/>
      <c r="D234" s="7">
        <v>8</v>
      </c>
      <c r="E234" s="169" t="s">
        <v>96</v>
      </c>
      <c r="F234" s="176">
        <v>15</v>
      </c>
      <c r="G234" s="176">
        <v>3</v>
      </c>
      <c r="H234" s="176"/>
      <c r="I234" s="176"/>
      <c r="J234" s="68">
        <f t="shared" si="24"/>
        <v>94.444444444444443</v>
      </c>
    </row>
    <row r="235" spans="1:10" ht="15.75" thickBot="1" x14ac:dyDescent="0.3">
      <c r="A235" s="121"/>
      <c r="B235" s="4"/>
      <c r="C235" s="4"/>
      <c r="D235" s="7">
        <v>9</v>
      </c>
      <c r="E235" s="169" t="s">
        <v>15</v>
      </c>
      <c r="F235" s="176">
        <v>15</v>
      </c>
      <c r="G235" s="176">
        <v>2</v>
      </c>
      <c r="H235" s="176">
        <v>1</v>
      </c>
      <c r="I235" s="176"/>
      <c r="J235" s="68">
        <f t="shared" si="24"/>
        <v>92.592592592592595</v>
      </c>
    </row>
    <row r="236" spans="1:10" ht="23.25" thickBot="1" x14ac:dyDescent="0.3">
      <c r="A236" s="121"/>
      <c r="B236" s="4"/>
      <c r="C236" s="4"/>
      <c r="D236" s="7">
        <v>10</v>
      </c>
      <c r="E236" s="169" t="s">
        <v>16</v>
      </c>
      <c r="F236" s="176">
        <v>16</v>
      </c>
      <c r="G236" s="176">
        <v>2</v>
      </c>
      <c r="H236" s="176"/>
      <c r="I236" s="176"/>
      <c r="J236" s="68">
        <f t="shared" si="24"/>
        <v>96.296296296296291</v>
      </c>
    </row>
    <row r="237" spans="1:10" ht="15.75" thickBot="1" x14ac:dyDescent="0.3">
      <c r="A237" s="121"/>
      <c r="B237" s="4"/>
      <c r="C237" s="4"/>
      <c r="D237" s="7">
        <v>11</v>
      </c>
      <c r="E237" s="169" t="s">
        <v>20</v>
      </c>
      <c r="F237" s="176">
        <v>18</v>
      </c>
      <c r="G237" s="176"/>
      <c r="H237" s="176"/>
      <c r="I237" s="176"/>
      <c r="J237" s="68">
        <f t="shared" si="24"/>
        <v>100</v>
      </c>
    </row>
    <row r="238" spans="1:10" ht="15.75" thickBot="1" x14ac:dyDescent="0.3">
      <c r="A238" s="121"/>
      <c r="B238" s="4"/>
      <c r="C238" s="4"/>
      <c r="D238" s="7">
        <v>12</v>
      </c>
      <c r="E238" s="169" t="s">
        <v>22</v>
      </c>
      <c r="F238" s="176">
        <v>18</v>
      </c>
      <c r="G238" s="176"/>
      <c r="H238" s="176"/>
      <c r="I238" s="176"/>
      <c r="J238" s="68">
        <f t="shared" si="24"/>
        <v>100</v>
      </c>
    </row>
    <row r="239" spans="1:10" ht="15.75" thickBot="1" x14ac:dyDescent="0.3">
      <c r="A239" s="121"/>
      <c r="B239" s="4"/>
      <c r="C239" s="4"/>
      <c r="D239" s="7">
        <v>13</v>
      </c>
      <c r="E239" s="169" t="s">
        <v>17</v>
      </c>
      <c r="F239" s="176">
        <v>18</v>
      </c>
      <c r="G239" s="176"/>
      <c r="H239" s="176"/>
      <c r="I239" s="176"/>
      <c r="J239" s="68">
        <f t="shared" si="24"/>
        <v>100</v>
      </c>
    </row>
    <row r="240" spans="1:10" ht="15.75" thickBot="1" x14ac:dyDescent="0.3">
      <c r="A240" s="121"/>
      <c r="B240" s="4"/>
      <c r="C240" s="4"/>
      <c r="D240" s="7">
        <v>14</v>
      </c>
      <c r="E240" s="169" t="s">
        <v>18</v>
      </c>
      <c r="F240" s="176">
        <v>16</v>
      </c>
      <c r="G240" s="176">
        <v>2</v>
      </c>
      <c r="H240" s="176"/>
      <c r="I240" s="176"/>
      <c r="J240" s="68">
        <f t="shared" si="24"/>
        <v>96.296296296296291</v>
      </c>
    </row>
    <row r="241" spans="1:10" ht="15.75" thickBot="1" x14ac:dyDescent="0.3">
      <c r="A241" s="121"/>
      <c r="B241" s="4"/>
      <c r="C241" s="4"/>
      <c r="D241" s="7">
        <v>15</v>
      </c>
      <c r="E241" s="169" t="s">
        <v>19</v>
      </c>
      <c r="F241" s="176">
        <v>15</v>
      </c>
      <c r="G241" s="176">
        <v>2</v>
      </c>
      <c r="H241" s="176">
        <v>1</v>
      </c>
      <c r="I241" s="176"/>
      <c r="J241" s="68">
        <f t="shared" si="24"/>
        <v>92.592592592592595</v>
      </c>
    </row>
    <row r="242" spans="1:10" ht="15.75" thickBot="1" x14ac:dyDescent="0.3">
      <c r="A242" s="121"/>
      <c r="B242" s="4"/>
      <c r="C242" s="4"/>
      <c r="D242" s="7"/>
      <c r="E242" s="147" t="s">
        <v>6</v>
      </c>
      <c r="F242" s="198">
        <v>17</v>
      </c>
      <c r="G242" s="198">
        <f t="shared" ref="G242:I242" si="25">SUM(G227:G241)/15</f>
        <v>1.2666666666666666</v>
      </c>
      <c r="H242" s="198">
        <f t="shared" si="25"/>
        <v>0.33333333333333331</v>
      </c>
      <c r="I242" s="198">
        <f t="shared" si="25"/>
        <v>0</v>
      </c>
      <c r="J242" s="80">
        <f>SUM(J227:J241)/15</f>
        <v>96.41975308641976</v>
      </c>
    </row>
    <row r="243" spans="1:10" s="197" customFormat="1" ht="52.5" customHeight="1" x14ac:dyDescent="0.2">
      <c r="A243" s="258" t="s">
        <v>408</v>
      </c>
      <c r="B243" s="314">
        <v>29</v>
      </c>
      <c r="C243" s="314">
        <v>18</v>
      </c>
      <c r="D243" s="314">
        <v>54</v>
      </c>
      <c r="E243" s="261"/>
      <c r="F243" s="259">
        <v>3</v>
      </c>
      <c r="G243" s="259">
        <v>2</v>
      </c>
      <c r="H243" s="192">
        <v>1</v>
      </c>
      <c r="I243" s="192">
        <v>0</v>
      </c>
      <c r="J243" s="263" t="s">
        <v>62</v>
      </c>
    </row>
    <row r="244" spans="1:10" s="197" customFormat="1" ht="12.75" thickBot="1" x14ac:dyDescent="0.25">
      <c r="A244" s="189" t="s">
        <v>134</v>
      </c>
      <c r="B244" s="315"/>
      <c r="C244" s="315"/>
      <c r="D244" s="315"/>
      <c r="E244" s="262"/>
      <c r="F244" s="267"/>
      <c r="G244" s="267"/>
      <c r="H244" s="192"/>
      <c r="I244" s="192"/>
      <c r="J244" s="327"/>
    </row>
    <row r="245" spans="1:10" ht="15.75" thickBot="1" x14ac:dyDescent="0.3">
      <c r="A245" s="121"/>
      <c r="B245" s="4"/>
      <c r="C245" s="4"/>
      <c r="D245" s="7">
        <v>1</v>
      </c>
      <c r="E245" s="169" t="s">
        <v>9</v>
      </c>
      <c r="F245" s="176">
        <v>17</v>
      </c>
      <c r="G245" s="176">
        <v>1</v>
      </c>
      <c r="H245" s="176"/>
      <c r="I245" s="176"/>
      <c r="J245" s="68">
        <f>SUM((F245*3+G245*2+H245*1+I245*0)*100/54)</f>
        <v>98.148148148148152</v>
      </c>
    </row>
    <row r="246" spans="1:10" ht="23.25" thickBot="1" x14ac:dyDescent="0.3">
      <c r="A246" s="121"/>
      <c r="B246" s="4"/>
      <c r="C246" s="4"/>
      <c r="D246" s="7">
        <v>2</v>
      </c>
      <c r="E246" s="169" t="s">
        <v>123</v>
      </c>
      <c r="F246" s="176">
        <v>16</v>
      </c>
      <c r="G246" s="176">
        <v>2</v>
      </c>
      <c r="H246" s="176"/>
      <c r="I246" s="176"/>
      <c r="J246" s="68">
        <f t="shared" ref="J246:J259" si="26">SUM((F246*3+G246*2+H246*1+I246*0)*100/54)</f>
        <v>96.296296296296291</v>
      </c>
    </row>
    <row r="247" spans="1:10" ht="15.75" thickBot="1" x14ac:dyDescent="0.3">
      <c r="A247" s="121"/>
      <c r="B247" s="4"/>
      <c r="C247" s="4"/>
      <c r="D247" s="7">
        <v>3</v>
      </c>
      <c r="E247" s="169" t="s">
        <v>11</v>
      </c>
      <c r="F247" s="176">
        <v>17</v>
      </c>
      <c r="G247" s="176">
        <v>1</v>
      </c>
      <c r="H247" s="176"/>
      <c r="I247" s="176"/>
      <c r="J247" s="68">
        <f t="shared" si="26"/>
        <v>98.148148148148152</v>
      </c>
    </row>
    <row r="248" spans="1:10" ht="15.75" thickBot="1" x14ac:dyDescent="0.3">
      <c r="A248" s="121"/>
      <c r="B248" s="4"/>
      <c r="C248" s="4"/>
      <c r="D248" s="7">
        <v>4</v>
      </c>
      <c r="E248" s="169" t="s">
        <v>12</v>
      </c>
      <c r="F248" s="176">
        <v>16</v>
      </c>
      <c r="G248" s="176">
        <v>2</v>
      </c>
      <c r="H248" s="176"/>
      <c r="I248" s="176"/>
      <c r="J248" s="68">
        <f t="shared" si="26"/>
        <v>96.296296296296291</v>
      </c>
    </row>
    <row r="249" spans="1:10" ht="15.75" thickBot="1" x14ac:dyDescent="0.3">
      <c r="A249" s="121"/>
      <c r="B249" s="4"/>
      <c r="C249" s="4"/>
      <c r="D249" s="7">
        <v>5</v>
      </c>
      <c r="E249" s="169" t="s">
        <v>13</v>
      </c>
      <c r="F249" s="176">
        <v>16</v>
      </c>
      <c r="G249" s="176">
        <v>2</v>
      </c>
      <c r="H249" s="176"/>
      <c r="I249" s="176"/>
      <c r="J249" s="68">
        <f t="shared" si="26"/>
        <v>96.296296296296291</v>
      </c>
    </row>
    <row r="250" spans="1:10" ht="15.75" thickBot="1" x14ac:dyDescent="0.3">
      <c r="A250" s="121"/>
      <c r="B250" s="4"/>
      <c r="C250" s="4"/>
      <c r="D250" s="7">
        <v>6</v>
      </c>
      <c r="E250" s="169" t="s">
        <v>14</v>
      </c>
      <c r="F250" s="176">
        <v>16</v>
      </c>
      <c r="G250" s="176">
        <v>2</v>
      </c>
      <c r="H250" s="176"/>
      <c r="I250" s="176"/>
      <c r="J250" s="68">
        <f t="shared" si="26"/>
        <v>96.296296296296291</v>
      </c>
    </row>
    <row r="251" spans="1:10" ht="15.75" thickBot="1" x14ac:dyDescent="0.3">
      <c r="A251" s="121"/>
      <c r="B251" s="4"/>
      <c r="C251" s="4"/>
      <c r="D251" s="7">
        <v>7</v>
      </c>
      <c r="E251" s="169" t="s">
        <v>124</v>
      </c>
      <c r="F251" s="176">
        <v>16</v>
      </c>
      <c r="G251" s="176">
        <v>2</v>
      </c>
      <c r="H251" s="176"/>
      <c r="I251" s="176"/>
      <c r="J251" s="68">
        <f t="shared" si="26"/>
        <v>96.296296296296291</v>
      </c>
    </row>
    <row r="252" spans="1:10" ht="15.75" thickBot="1" x14ac:dyDescent="0.3">
      <c r="A252" s="121"/>
      <c r="B252" s="4"/>
      <c r="C252" s="4"/>
      <c r="D252" s="7">
        <v>8</v>
      </c>
      <c r="E252" s="169" t="s">
        <v>96</v>
      </c>
      <c r="F252" s="176">
        <v>17</v>
      </c>
      <c r="G252" s="176">
        <v>1</v>
      </c>
      <c r="H252" s="176"/>
      <c r="I252" s="176"/>
      <c r="J252" s="68">
        <f t="shared" si="26"/>
        <v>98.148148148148152</v>
      </c>
    </row>
    <row r="253" spans="1:10" ht="15.75" thickBot="1" x14ac:dyDescent="0.3">
      <c r="A253" s="121"/>
      <c r="B253" s="4"/>
      <c r="C253" s="4"/>
      <c r="D253" s="7">
        <v>9</v>
      </c>
      <c r="E253" s="169" t="s">
        <v>15</v>
      </c>
      <c r="F253" s="176">
        <v>18</v>
      </c>
      <c r="G253" s="176"/>
      <c r="H253" s="176"/>
      <c r="I253" s="176"/>
      <c r="J253" s="68">
        <f t="shared" si="26"/>
        <v>100</v>
      </c>
    </row>
    <row r="254" spans="1:10" ht="23.25" thickBot="1" x14ac:dyDescent="0.3">
      <c r="A254" s="121"/>
      <c r="B254" s="4"/>
      <c r="C254" s="4"/>
      <c r="D254" s="7">
        <v>10</v>
      </c>
      <c r="E254" s="169" t="s">
        <v>16</v>
      </c>
      <c r="F254" s="176">
        <v>18</v>
      </c>
      <c r="G254" s="176"/>
      <c r="H254" s="176"/>
      <c r="I254" s="176"/>
      <c r="J254" s="68">
        <f t="shared" si="26"/>
        <v>100</v>
      </c>
    </row>
    <row r="255" spans="1:10" ht="15.75" thickBot="1" x14ac:dyDescent="0.3">
      <c r="A255" s="121"/>
      <c r="B255" s="4"/>
      <c r="C255" s="4"/>
      <c r="D255" s="7">
        <v>11</v>
      </c>
      <c r="E255" s="169" t="s">
        <v>20</v>
      </c>
      <c r="F255" s="176">
        <v>17</v>
      </c>
      <c r="G255" s="176">
        <v>1</v>
      </c>
      <c r="H255" s="176"/>
      <c r="I255" s="176"/>
      <c r="J255" s="68">
        <f t="shared" si="26"/>
        <v>98.148148148148152</v>
      </c>
    </row>
    <row r="256" spans="1:10" ht="15.75" thickBot="1" x14ac:dyDescent="0.3">
      <c r="A256" s="121"/>
      <c r="B256" s="4"/>
      <c r="C256" s="4"/>
      <c r="D256" s="7">
        <v>12</v>
      </c>
      <c r="E256" s="169" t="s">
        <v>22</v>
      </c>
      <c r="F256" s="176">
        <v>18</v>
      </c>
      <c r="G256" s="176"/>
      <c r="H256" s="176"/>
      <c r="I256" s="176"/>
      <c r="J256" s="68">
        <f t="shared" si="26"/>
        <v>100</v>
      </c>
    </row>
    <row r="257" spans="1:10" ht="15.75" thickBot="1" x14ac:dyDescent="0.3">
      <c r="A257" s="121"/>
      <c r="B257" s="4"/>
      <c r="C257" s="4"/>
      <c r="D257" s="7">
        <v>13</v>
      </c>
      <c r="E257" s="169" t="s">
        <v>17</v>
      </c>
      <c r="F257" s="176">
        <v>18</v>
      </c>
      <c r="G257" s="176"/>
      <c r="H257" s="176"/>
      <c r="I257" s="176"/>
      <c r="J257" s="68">
        <f t="shared" si="26"/>
        <v>100</v>
      </c>
    </row>
    <row r="258" spans="1:10" ht="15.75" thickBot="1" x14ac:dyDescent="0.3">
      <c r="A258" s="121"/>
      <c r="B258" s="4"/>
      <c r="C258" s="4"/>
      <c r="D258" s="7">
        <v>14</v>
      </c>
      <c r="E258" s="169" t="s">
        <v>18</v>
      </c>
      <c r="F258" s="176">
        <v>17</v>
      </c>
      <c r="G258" s="176">
        <v>1</v>
      </c>
      <c r="H258" s="176"/>
      <c r="I258" s="176"/>
      <c r="J258" s="68">
        <f t="shared" si="26"/>
        <v>98.148148148148152</v>
      </c>
    </row>
    <row r="259" spans="1:10" ht="15.75" thickBot="1" x14ac:dyDescent="0.3">
      <c r="A259" s="121"/>
      <c r="B259" s="4"/>
      <c r="C259" s="4"/>
      <c r="D259" s="7">
        <v>15</v>
      </c>
      <c r="E259" s="169" t="s">
        <v>19</v>
      </c>
      <c r="F259" s="176">
        <v>16</v>
      </c>
      <c r="G259" s="176">
        <v>1</v>
      </c>
      <c r="H259" s="176">
        <v>1</v>
      </c>
      <c r="I259" s="176"/>
      <c r="J259" s="68">
        <f t="shared" si="26"/>
        <v>94.444444444444443</v>
      </c>
    </row>
    <row r="260" spans="1:10" ht="15.75" thickBot="1" x14ac:dyDescent="0.3">
      <c r="A260" s="121"/>
      <c r="B260" s="4"/>
      <c r="C260" s="4"/>
      <c r="D260" s="7"/>
      <c r="E260" s="147" t="s">
        <v>6</v>
      </c>
      <c r="F260" s="198">
        <f t="shared" ref="F260:I260" si="27">SUM(F245:F259)/15</f>
        <v>16.866666666666667</v>
      </c>
      <c r="G260" s="198">
        <f t="shared" si="27"/>
        <v>1.0666666666666667</v>
      </c>
      <c r="H260" s="198">
        <f t="shared" si="27"/>
        <v>6.6666666666666666E-2</v>
      </c>
      <c r="I260" s="198">
        <f t="shared" si="27"/>
        <v>0</v>
      </c>
      <c r="J260" s="80">
        <f>SUM(J245:J259)/15</f>
        <v>97.777777777777771</v>
      </c>
    </row>
    <row r="261" spans="1:10" s="197" customFormat="1" ht="49.5" customHeight="1" x14ac:dyDescent="0.2">
      <c r="A261" s="190" t="s">
        <v>409</v>
      </c>
      <c r="B261" s="314">
        <v>29</v>
      </c>
      <c r="C261" s="314">
        <v>18</v>
      </c>
      <c r="D261" s="314">
        <v>54</v>
      </c>
      <c r="E261" s="261"/>
      <c r="F261" s="259">
        <v>3</v>
      </c>
      <c r="G261" s="259">
        <v>2</v>
      </c>
      <c r="H261" s="192">
        <v>1</v>
      </c>
      <c r="I261" s="192">
        <v>0</v>
      </c>
      <c r="J261" s="263" t="s">
        <v>62</v>
      </c>
    </row>
    <row r="262" spans="1:10" s="197" customFormat="1" ht="18.75" customHeight="1" thickBot="1" x14ac:dyDescent="0.25">
      <c r="A262" s="189" t="s">
        <v>139</v>
      </c>
      <c r="B262" s="315"/>
      <c r="C262" s="315"/>
      <c r="D262" s="315"/>
      <c r="E262" s="262"/>
      <c r="F262" s="267"/>
      <c r="G262" s="267"/>
      <c r="H262" s="192"/>
      <c r="I262" s="192"/>
      <c r="J262" s="327"/>
    </row>
    <row r="263" spans="1:10" ht="15.75" thickBot="1" x14ac:dyDescent="0.3">
      <c r="A263" s="121"/>
      <c r="B263" s="4"/>
      <c r="C263" s="4"/>
      <c r="D263" s="7">
        <v>1</v>
      </c>
      <c r="E263" s="169" t="s">
        <v>9</v>
      </c>
      <c r="F263" s="176">
        <v>15</v>
      </c>
      <c r="G263" s="176">
        <v>2</v>
      </c>
      <c r="H263" s="176">
        <v>1</v>
      </c>
      <c r="I263" s="176"/>
      <c r="J263" s="68">
        <f>SUM((F263*3+G263*2+H263*1+I263*0)*100/54)</f>
        <v>92.592592592592595</v>
      </c>
    </row>
    <row r="264" spans="1:10" ht="23.25" thickBot="1" x14ac:dyDescent="0.3">
      <c r="A264" s="121"/>
      <c r="B264" s="4"/>
      <c r="C264" s="4"/>
      <c r="D264" s="7">
        <v>2</v>
      </c>
      <c r="E264" s="169" t="s">
        <v>123</v>
      </c>
      <c r="F264" s="176">
        <v>14</v>
      </c>
      <c r="G264" s="176">
        <v>1</v>
      </c>
      <c r="H264" s="176">
        <v>2</v>
      </c>
      <c r="I264" s="176">
        <v>1</v>
      </c>
      <c r="J264" s="68">
        <f t="shared" ref="J264:J277" si="28">SUM((F264*3+G264*2+H264*1+I264*0)*100/54)</f>
        <v>85.18518518518519</v>
      </c>
    </row>
    <row r="265" spans="1:10" ht="15.75" thickBot="1" x14ac:dyDescent="0.3">
      <c r="A265" s="121"/>
      <c r="B265" s="4"/>
      <c r="C265" s="4"/>
      <c r="D265" s="7">
        <v>3</v>
      </c>
      <c r="E265" s="169" t="s">
        <v>11</v>
      </c>
      <c r="F265" s="176">
        <v>15</v>
      </c>
      <c r="G265" s="176">
        <v>2</v>
      </c>
      <c r="H265" s="176">
        <v>1</v>
      </c>
      <c r="I265" s="176"/>
      <c r="J265" s="68">
        <f t="shared" si="28"/>
        <v>92.592592592592595</v>
      </c>
    </row>
    <row r="266" spans="1:10" ht="15.75" thickBot="1" x14ac:dyDescent="0.3">
      <c r="A266" s="121"/>
      <c r="B266" s="4"/>
      <c r="C266" s="4"/>
      <c r="D266" s="7">
        <v>4</v>
      </c>
      <c r="E266" s="169" t="s">
        <v>12</v>
      </c>
      <c r="F266" s="176">
        <v>13</v>
      </c>
      <c r="G266" s="176">
        <v>4</v>
      </c>
      <c r="H266" s="176">
        <v>1</v>
      </c>
      <c r="I266" s="176"/>
      <c r="J266" s="68">
        <f t="shared" si="28"/>
        <v>88.888888888888886</v>
      </c>
    </row>
    <row r="267" spans="1:10" ht="15.75" thickBot="1" x14ac:dyDescent="0.3">
      <c r="A267" s="121"/>
      <c r="B267" s="4"/>
      <c r="C267" s="4"/>
      <c r="D267" s="7">
        <v>5</v>
      </c>
      <c r="E267" s="169" t="s">
        <v>13</v>
      </c>
      <c r="F267" s="176">
        <v>14</v>
      </c>
      <c r="G267" s="176">
        <v>4</v>
      </c>
      <c r="H267" s="176"/>
      <c r="I267" s="176"/>
      <c r="J267" s="68">
        <f t="shared" si="28"/>
        <v>92.592592592592595</v>
      </c>
    </row>
    <row r="268" spans="1:10" ht="15.75" thickBot="1" x14ac:dyDescent="0.3">
      <c r="A268" s="121"/>
      <c r="B268" s="4"/>
      <c r="C268" s="4"/>
      <c r="D268" s="7">
        <v>6</v>
      </c>
      <c r="E268" s="169" t="s">
        <v>14</v>
      </c>
      <c r="F268" s="176">
        <v>15</v>
      </c>
      <c r="G268" s="176">
        <v>2</v>
      </c>
      <c r="H268" s="176">
        <v>1</v>
      </c>
      <c r="I268" s="176"/>
      <c r="J268" s="68">
        <f t="shared" si="28"/>
        <v>92.592592592592595</v>
      </c>
    </row>
    <row r="269" spans="1:10" ht="15.75" thickBot="1" x14ac:dyDescent="0.3">
      <c r="A269" s="121"/>
      <c r="B269" s="4"/>
      <c r="C269" s="4"/>
      <c r="D269" s="7">
        <v>7</v>
      </c>
      <c r="E269" s="169" t="s">
        <v>124</v>
      </c>
      <c r="F269" s="176">
        <v>15</v>
      </c>
      <c r="G269" s="176">
        <v>1</v>
      </c>
      <c r="H269" s="176">
        <v>2</v>
      </c>
      <c r="I269" s="176"/>
      <c r="J269" s="68">
        <f t="shared" si="28"/>
        <v>90.740740740740748</v>
      </c>
    </row>
    <row r="270" spans="1:10" ht="15.75" thickBot="1" x14ac:dyDescent="0.3">
      <c r="A270" s="121"/>
      <c r="B270" s="4"/>
      <c r="C270" s="4"/>
      <c r="D270" s="7">
        <v>8</v>
      </c>
      <c r="E270" s="169" t="s">
        <v>96</v>
      </c>
      <c r="F270" s="176">
        <v>13</v>
      </c>
      <c r="G270" s="176">
        <v>5</v>
      </c>
      <c r="H270" s="176"/>
      <c r="I270" s="176"/>
      <c r="J270" s="68">
        <f t="shared" si="28"/>
        <v>90.740740740740748</v>
      </c>
    </row>
    <row r="271" spans="1:10" ht="15.75" thickBot="1" x14ac:dyDescent="0.3">
      <c r="A271" s="121"/>
      <c r="B271" s="4"/>
      <c r="C271" s="4"/>
      <c r="D271" s="7">
        <v>9</v>
      </c>
      <c r="E271" s="169" t="s">
        <v>15</v>
      </c>
      <c r="F271" s="176">
        <v>16</v>
      </c>
      <c r="G271" s="176">
        <v>1</v>
      </c>
      <c r="H271" s="176">
        <v>1</v>
      </c>
      <c r="I271" s="176"/>
      <c r="J271" s="68">
        <f t="shared" si="28"/>
        <v>94.444444444444443</v>
      </c>
    </row>
    <row r="272" spans="1:10" ht="23.25" thickBot="1" x14ac:dyDescent="0.3">
      <c r="A272" s="121"/>
      <c r="B272" s="4"/>
      <c r="C272" s="4"/>
      <c r="D272" s="7">
        <v>10</v>
      </c>
      <c r="E272" s="169" t="s">
        <v>16</v>
      </c>
      <c r="F272" s="176">
        <v>13</v>
      </c>
      <c r="G272" s="176">
        <v>2</v>
      </c>
      <c r="H272" s="176">
        <v>3</v>
      </c>
      <c r="I272" s="176"/>
      <c r="J272" s="68">
        <f t="shared" si="28"/>
        <v>85.18518518518519</v>
      </c>
    </row>
    <row r="273" spans="1:10" ht="15.75" thickBot="1" x14ac:dyDescent="0.3">
      <c r="A273" s="121"/>
      <c r="B273" s="4"/>
      <c r="C273" s="4"/>
      <c r="D273" s="7">
        <v>11</v>
      </c>
      <c r="E273" s="169" t="s">
        <v>20</v>
      </c>
      <c r="F273" s="176">
        <v>14</v>
      </c>
      <c r="G273" s="176">
        <v>1</v>
      </c>
      <c r="H273" s="176">
        <v>3</v>
      </c>
      <c r="I273" s="176"/>
      <c r="J273" s="68">
        <f t="shared" si="28"/>
        <v>87.037037037037038</v>
      </c>
    </row>
    <row r="274" spans="1:10" ht="15.75" thickBot="1" x14ac:dyDescent="0.3">
      <c r="A274" s="121"/>
      <c r="B274" s="4"/>
      <c r="C274" s="4"/>
      <c r="D274" s="7">
        <v>12</v>
      </c>
      <c r="E274" s="169" t="s">
        <v>22</v>
      </c>
      <c r="F274" s="176">
        <v>15</v>
      </c>
      <c r="G274" s="176">
        <v>2</v>
      </c>
      <c r="H274" s="176">
        <v>1</v>
      </c>
      <c r="I274" s="176"/>
      <c r="J274" s="68">
        <f t="shared" si="28"/>
        <v>92.592592592592595</v>
      </c>
    </row>
    <row r="275" spans="1:10" ht="15.75" thickBot="1" x14ac:dyDescent="0.3">
      <c r="A275" s="121"/>
      <c r="B275" s="4"/>
      <c r="C275" s="4"/>
      <c r="D275" s="7">
        <v>13</v>
      </c>
      <c r="E275" s="169" t="s">
        <v>17</v>
      </c>
      <c r="F275" s="176">
        <v>15</v>
      </c>
      <c r="G275" s="176">
        <v>2</v>
      </c>
      <c r="H275" s="176">
        <v>1</v>
      </c>
      <c r="I275" s="176"/>
      <c r="J275" s="68">
        <f t="shared" si="28"/>
        <v>92.592592592592595</v>
      </c>
    </row>
    <row r="276" spans="1:10" ht="15.75" thickBot="1" x14ac:dyDescent="0.3">
      <c r="A276" s="121"/>
      <c r="B276" s="4"/>
      <c r="C276" s="4"/>
      <c r="D276" s="7">
        <v>14</v>
      </c>
      <c r="E276" s="169" t="s">
        <v>18</v>
      </c>
      <c r="F276" s="176">
        <v>13</v>
      </c>
      <c r="G276" s="176">
        <v>4</v>
      </c>
      <c r="H276" s="176">
        <v>1</v>
      </c>
      <c r="I276" s="176"/>
      <c r="J276" s="68">
        <f t="shared" si="28"/>
        <v>88.888888888888886</v>
      </c>
    </row>
    <row r="277" spans="1:10" ht="15.75" thickBot="1" x14ac:dyDescent="0.3">
      <c r="A277" s="121"/>
      <c r="B277" s="4"/>
      <c r="C277" s="4"/>
      <c r="D277" s="7">
        <v>15</v>
      </c>
      <c r="E277" s="169" t="s">
        <v>19</v>
      </c>
      <c r="F277" s="176">
        <v>15</v>
      </c>
      <c r="G277" s="176"/>
      <c r="H277" s="176">
        <v>1</v>
      </c>
      <c r="I277" s="176">
        <v>2</v>
      </c>
      <c r="J277" s="68">
        <f t="shared" si="28"/>
        <v>85.18518518518519</v>
      </c>
    </row>
    <row r="278" spans="1:10" ht="15.75" thickBot="1" x14ac:dyDescent="0.3">
      <c r="A278" s="121"/>
      <c r="B278" s="4"/>
      <c r="C278" s="4"/>
      <c r="D278" s="7"/>
      <c r="E278" s="147" t="s">
        <v>6</v>
      </c>
      <c r="F278" s="198">
        <v>15</v>
      </c>
      <c r="G278" s="198">
        <f t="shared" ref="G278:I278" si="29">SUM(G263:G277)/15</f>
        <v>2.2000000000000002</v>
      </c>
      <c r="H278" s="198">
        <f t="shared" si="29"/>
        <v>1.2666666666666666</v>
      </c>
      <c r="I278" s="198">
        <f t="shared" si="29"/>
        <v>0.2</v>
      </c>
      <c r="J278" s="80">
        <f>SUM(J263:J277)/15</f>
        <v>90.12345679012347</v>
      </c>
    </row>
    <row r="279" spans="1:10" s="197" customFormat="1" ht="26.25" customHeight="1" x14ac:dyDescent="0.2">
      <c r="A279" s="190" t="s">
        <v>411</v>
      </c>
      <c r="B279" s="314">
        <v>29</v>
      </c>
      <c r="C279" s="314">
        <v>18</v>
      </c>
      <c r="D279" s="314">
        <v>54</v>
      </c>
      <c r="E279" s="261"/>
      <c r="F279" s="259">
        <v>3</v>
      </c>
      <c r="G279" s="259">
        <v>2</v>
      </c>
      <c r="H279" s="192">
        <v>1</v>
      </c>
      <c r="I279" s="192">
        <v>0</v>
      </c>
      <c r="J279" s="263" t="s">
        <v>62</v>
      </c>
    </row>
    <row r="280" spans="1:10" s="197" customFormat="1" ht="18.75" customHeight="1" thickBot="1" x14ac:dyDescent="0.25">
      <c r="A280" s="189" t="s">
        <v>104</v>
      </c>
      <c r="B280" s="315"/>
      <c r="C280" s="315"/>
      <c r="D280" s="315"/>
      <c r="E280" s="262"/>
      <c r="F280" s="267"/>
      <c r="G280" s="267"/>
      <c r="H280" s="192"/>
      <c r="I280" s="192"/>
      <c r="J280" s="327"/>
    </row>
    <row r="281" spans="1:10" ht="15.75" thickBot="1" x14ac:dyDescent="0.3">
      <c r="A281" s="121"/>
      <c r="B281" s="4"/>
      <c r="C281" s="4"/>
      <c r="D281" s="7">
        <v>1</v>
      </c>
      <c r="E281" s="169" t="s">
        <v>9</v>
      </c>
      <c r="F281" s="175">
        <v>18</v>
      </c>
      <c r="G281" s="175"/>
      <c r="H281" s="175"/>
      <c r="I281" s="175"/>
      <c r="J281" s="68">
        <f>SUM((F281*3+G281*2+H281*1+I281*0)*100/54)</f>
        <v>100</v>
      </c>
    </row>
    <row r="282" spans="1:10" ht="23.25" thickBot="1" x14ac:dyDescent="0.3">
      <c r="A282" s="121"/>
      <c r="B282" s="4"/>
      <c r="C282" s="4"/>
      <c r="D282" s="7">
        <v>2</v>
      </c>
      <c r="E282" s="169" t="s">
        <v>123</v>
      </c>
      <c r="F282" s="175">
        <v>18</v>
      </c>
      <c r="G282" s="175"/>
      <c r="H282" s="175"/>
      <c r="I282" s="175"/>
      <c r="J282" s="68">
        <f t="shared" ref="J282:J295" si="30">SUM((F282*3+G282*2+H282*1+I282*0)*100/54)</f>
        <v>100</v>
      </c>
    </row>
    <row r="283" spans="1:10" ht="15.75" thickBot="1" x14ac:dyDescent="0.3">
      <c r="A283" s="121"/>
      <c r="B283" s="4"/>
      <c r="C283" s="4"/>
      <c r="D283" s="7">
        <v>3</v>
      </c>
      <c r="E283" s="169" t="s">
        <v>11</v>
      </c>
      <c r="F283" s="175">
        <v>18</v>
      </c>
      <c r="G283" s="175"/>
      <c r="H283" s="175"/>
      <c r="I283" s="175"/>
      <c r="J283" s="68">
        <f t="shared" si="30"/>
        <v>100</v>
      </c>
    </row>
    <row r="284" spans="1:10" ht="15.75" thickBot="1" x14ac:dyDescent="0.3">
      <c r="A284" s="121"/>
      <c r="B284" s="4"/>
      <c r="C284" s="4"/>
      <c r="D284" s="7">
        <v>4</v>
      </c>
      <c r="E284" s="169" t="s">
        <v>12</v>
      </c>
      <c r="F284" s="175">
        <v>17</v>
      </c>
      <c r="G284" s="175">
        <v>1</v>
      </c>
      <c r="H284" s="175"/>
      <c r="I284" s="175"/>
      <c r="J284" s="68">
        <f t="shared" si="30"/>
        <v>98.148148148148152</v>
      </c>
    </row>
    <row r="285" spans="1:10" ht="15.75" thickBot="1" x14ac:dyDescent="0.3">
      <c r="A285" s="121"/>
      <c r="B285" s="4"/>
      <c r="C285" s="4"/>
      <c r="D285" s="7">
        <v>5</v>
      </c>
      <c r="E285" s="169" t="s">
        <v>13</v>
      </c>
      <c r="F285" s="175">
        <v>18</v>
      </c>
      <c r="G285" s="175"/>
      <c r="H285" s="175"/>
      <c r="I285" s="175"/>
      <c r="J285" s="68">
        <f t="shared" si="30"/>
        <v>100</v>
      </c>
    </row>
    <row r="286" spans="1:10" ht="15.75" thickBot="1" x14ac:dyDescent="0.3">
      <c r="A286" s="121"/>
      <c r="B286" s="4"/>
      <c r="C286" s="4"/>
      <c r="D286" s="7">
        <v>6</v>
      </c>
      <c r="E286" s="169" t="s">
        <v>14</v>
      </c>
      <c r="F286" s="175">
        <v>18</v>
      </c>
      <c r="G286" s="175"/>
      <c r="H286" s="175"/>
      <c r="I286" s="175"/>
      <c r="J286" s="68">
        <f t="shared" si="30"/>
        <v>100</v>
      </c>
    </row>
    <row r="287" spans="1:10" ht="15.75" thickBot="1" x14ac:dyDescent="0.3">
      <c r="A287" s="121"/>
      <c r="B287" s="4"/>
      <c r="C287" s="4"/>
      <c r="D287" s="7">
        <v>7</v>
      </c>
      <c r="E287" s="169" t="s">
        <v>124</v>
      </c>
      <c r="F287" s="175">
        <v>18</v>
      </c>
      <c r="G287" s="175"/>
      <c r="H287" s="175"/>
      <c r="I287" s="175"/>
      <c r="J287" s="68">
        <f t="shared" si="30"/>
        <v>100</v>
      </c>
    </row>
    <row r="288" spans="1:10" ht="15.75" thickBot="1" x14ac:dyDescent="0.3">
      <c r="A288" s="121"/>
      <c r="B288" s="4"/>
      <c r="C288" s="4"/>
      <c r="D288" s="7">
        <v>8</v>
      </c>
      <c r="E288" s="169" t="s">
        <v>96</v>
      </c>
      <c r="F288" s="175">
        <v>17</v>
      </c>
      <c r="G288" s="175">
        <v>1</v>
      </c>
      <c r="H288" s="175"/>
      <c r="I288" s="175"/>
      <c r="J288" s="68">
        <f t="shared" si="30"/>
        <v>98.148148148148152</v>
      </c>
    </row>
    <row r="289" spans="1:10" ht="15.75" thickBot="1" x14ac:dyDescent="0.3">
      <c r="A289" s="121"/>
      <c r="B289" s="4"/>
      <c r="C289" s="4"/>
      <c r="D289" s="7">
        <v>9</v>
      </c>
      <c r="E289" s="169" t="s">
        <v>15</v>
      </c>
      <c r="F289" s="175">
        <v>17</v>
      </c>
      <c r="G289" s="175">
        <v>1</v>
      </c>
      <c r="H289" s="175"/>
      <c r="I289" s="175"/>
      <c r="J289" s="68">
        <f t="shared" si="30"/>
        <v>98.148148148148152</v>
      </c>
    </row>
    <row r="290" spans="1:10" ht="23.25" thickBot="1" x14ac:dyDescent="0.3">
      <c r="A290" s="121"/>
      <c r="B290" s="4"/>
      <c r="C290" s="4"/>
      <c r="D290" s="7">
        <v>10</v>
      </c>
      <c r="E290" s="169" t="s">
        <v>16</v>
      </c>
      <c r="F290" s="175">
        <v>16</v>
      </c>
      <c r="G290" s="175">
        <v>2</v>
      </c>
      <c r="H290" s="175"/>
      <c r="I290" s="175"/>
      <c r="J290" s="68">
        <f t="shared" si="30"/>
        <v>96.296296296296291</v>
      </c>
    </row>
    <row r="291" spans="1:10" ht="15.75" thickBot="1" x14ac:dyDescent="0.3">
      <c r="A291" s="121"/>
      <c r="B291" s="4"/>
      <c r="C291" s="4"/>
      <c r="D291" s="7">
        <v>11</v>
      </c>
      <c r="E291" s="169" t="s">
        <v>20</v>
      </c>
      <c r="F291" s="175">
        <v>15</v>
      </c>
      <c r="G291" s="175">
        <v>2</v>
      </c>
      <c r="H291" s="175">
        <v>1</v>
      </c>
      <c r="I291" s="175"/>
      <c r="J291" s="68">
        <f t="shared" si="30"/>
        <v>92.592592592592595</v>
      </c>
    </row>
    <row r="292" spans="1:10" ht="15.75" thickBot="1" x14ac:dyDescent="0.3">
      <c r="A292" s="121"/>
      <c r="B292" s="4"/>
      <c r="C292" s="4"/>
      <c r="D292" s="7">
        <v>12</v>
      </c>
      <c r="E292" s="169" t="s">
        <v>22</v>
      </c>
      <c r="F292" s="175">
        <v>18</v>
      </c>
      <c r="G292" s="175"/>
      <c r="H292" s="175"/>
      <c r="I292" s="175"/>
      <c r="J292" s="68">
        <f t="shared" si="30"/>
        <v>100</v>
      </c>
    </row>
    <row r="293" spans="1:10" ht="15.75" thickBot="1" x14ac:dyDescent="0.3">
      <c r="A293" s="121"/>
      <c r="B293" s="4"/>
      <c r="C293" s="4"/>
      <c r="D293" s="7">
        <v>13</v>
      </c>
      <c r="E293" s="169" t="s">
        <v>17</v>
      </c>
      <c r="F293" s="175">
        <v>16</v>
      </c>
      <c r="G293" s="175">
        <v>1</v>
      </c>
      <c r="H293" s="175">
        <v>1</v>
      </c>
      <c r="I293" s="175"/>
      <c r="J293" s="68">
        <f t="shared" si="30"/>
        <v>94.444444444444443</v>
      </c>
    </row>
    <row r="294" spans="1:10" ht="15.75" thickBot="1" x14ac:dyDescent="0.3">
      <c r="A294" s="121"/>
      <c r="B294" s="4"/>
      <c r="C294" s="4"/>
      <c r="D294" s="7">
        <v>14</v>
      </c>
      <c r="E294" s="169" t="s">
        <v>18</v>
      </c>
      <c r="F294" s="175">
        <v>18</v>
      </c>
      <c r="G294" s="175"/>
      <c r="H294" s="175"/>
      <c r="I294" s="175"/>
      <c r="J294" s="68">
        <f t="shared" si="30"/>
        <v>100</v>
      </c>
    </row>
    <row r="295" spans="1:10" ht="15.75" thickBot="1" x14ac:dyDescent="0.3">
      <c r="A295" s="121"/>
      <c r="B295" s="4"/>
      <c r="C295" s="4"/>
      <c r="D295" s="7">
        <v>15</v>
      </c>
      <c r="E295" s="169" t="s">
        <v>19</v>
      </c>
      <c r="F295" s="175">
        <v>17</v>
      </c>
      <c r="G295" s="175">
        <v>1</v>
      </c>
      <c r="H295" s="175"/>
      <c r="I295" s="175"/>
      <c r="J295" s="68">
        <f t="shared" si="30"/>
        <v>98.148148148148152</v>
      </c>
    </row>
    <row r="296" spans="1:10" ht="15.75" thickBot="1" x14ac:dyDescent="0.3">
      <c r="A296" s="121"/>
      <c r="B296" s="4"/>
      <c r="C296" s="4"/>
      <c r="D296" s="7"/>
      <c r="E296" s="147" t="s">
        <v>6</v>
      </c>
      <c r="F296" s="198">
        <f t="shared" ref="F296:I296" si="31">SUM(F281:F295)/15</f>
        <v>17.266666666666666</v>
      </c>
      <c r="G296" s="198">
        <f t="shared" si="31"/>
        <v>0.6</v>
      </c>
      <c r="H296" s="198">
        <f t="shared" si="31"/>
        <v>0.13333333333333333</v>
      </c>
      <c r="I296" s="198">
        <f t="shared" si="31"/>
        <v>0</v>
      </c>
      <c r="J296" s="80">
        <f>SUM(J281:J295)/15</f>
        <v>98.395061728395049</v>
      </c>
    </row>
    <row r="297" spans="1:10" s="197" customFormat="1" ht="15.75" thickBot="1" x14ac:dyDescent="0.3">
      <c r="A297" s="332" t="s">
        <v>53</v>
      </c>
      <c r="B297" s="333"/>
      <c r="C297" s="333"/>
      <c r="D297" s="333"/>
      <c r="E297" s="333"/>
      <c r="F297" s="333"/>
      <c r="G297" s="333"/>
      <c r="H297" s="333"/>
      <c r="I297" s="333"/>
      <c r="J297" s="72"/>
    </row>
    <row r="298" spans="1:10" s="197" customFormat="1" ht="24" x14ac:dyDescent="0.2">
      <c r="A298" s="235" t="s">
        <v>412</v>
      </c>
      <c r="B298" s="326">
        <v>29</v>
      </c>
      <c r="C298" s="326">
        <v>17</v>
      </c>
      <c r="D298" s="326">
        <v>51</v>
      </c>
      <c r="E298" s="268"/>
      <c r="F298" s="267">
        <v>3</v>
      </c>
      <c r="G298" s="267">
        <v>2</v>
      </c>
      <c r="H298" s="236">
        <v>1</v>
      </c>
      <c r="I298" s="236">
        <v>0</v>
      </c>
      <c r="J298" s="263" t="s">
        <v>62</v>
      </c>
    </row>
    <row r="299" spans="1:10" ht="15.75" thickBot="1" x14ac:dyDescent="0.3">
      <c r="A299" s="234" t="s">
        <v>129</v>
      </c>
      <c r="B299" s="315"/>
      <c r="C299" s="315"/>
      <c r="D299" s="315"/>
      <c r="E299" s="262"/>
      <c r="F299" s="267"/>
      <c r="G299" s="267"/>
      <c r="H299" s="236"/>
      <c r="I299" s="236"/>
      <c r="J299" s="327"/>
    </row>
    <row r="300" spans="1:10" ht="15.75" thickBot="1" x14ac:dyDescent="0.3">
      <c r="A300" s="121"/>
      <c r="B300" s="4"/>
      <c r="C300" s="4"/>
      <c r="D300" s="7">
        <v>1</v>
      </c>
      <c r="E300" s="169" t="s">
        <v>9</v>
      </c>
      <c r="F300" s="176">
        <v>15</v>
      </c>
      <c r="G300" s="176">
        <v>2</v>
      </c>
      <c r="H300" s="176"/>
      <c r="I300" s="176"/>
      <c r="J300" s="68">
        <f>SUM((F300*3+G300*2+H300*1+I300*0)*100/51)</f>
        <v>96.078431372549019</v>
      </c>
    </row>
    <row r="301" spans="1:10" ht="23.25" thickBot="1" x14ac:dyDescent="0.3">
      <c r="A301" s="121"/>
      <c r="B301" s="4"/>
      <c r="C301" s="4"/>
      <c r="D301" s="7">
        <v>2</v>
      </c>
      <c r="E301" s="169" t="s">
        <v>123</v>
      </c>
      <c r="F301" s="176">
        <v>15</v>
      </c>
      <c r="G301" s="176">
        <v>2</v>
      </c>
      <c r="H301" s="176"/>
      <c r="I301" s="176"/>
      <c r="J301" s="68">
        <f t="shared" ref="J301:J314" si="32">SUM((F301*3+G301*2+H301*1+I301*0)*100/51)</f>
        <v>96.078431372549019</v>
      </c>
    </row>
    <row r="302" spans="1:10" ht="15.75" thickBot="1" x14ac:dyDescent="0.3">
      <c r="A302" s="121"/>
      <c r="B302" s="4"/>
      <c r="C302" s="4"/>
      <c r="D302" s="7">
        <v>3</v>
      </c>
      <c r="E302" s="169" t="s">
        <v>11</v>
      </c>
      <c r="F302" s="176">
        <v>16</v>
      </c>
      <c r="G302" s="176">
        <v>1</v>
      </c>
      <c r="H302" s="176"/>
      <c r="I302" s="176"/>
      <c r="J302" s="68">
        <f t="shared" si="32"/>
        <v>98.039215686274517</v>
      </c>
    </row>
    <row r="303" spans="1:10" ht="15.75" thickBot="1" x14ac:dyDescent="0.3">
      <c r="A303" s="121"/>
      <c r="B303" s="4"/>
      <c r="C303" s="4"/>
      <c r="D303" s="7">
        <v>4</v>
      </c>
      <c r="E303" s="169" t="s">
        <v>12</v>
      </c>
      <c r="F303" s="176">
        <v>15</v>
      </c>
      <c r="G303" s="176">
        <v>2</v>
      </c>
      <c r="H303" s="176"/>
      <c r="I303" s="176"/>
      <c r="J303" s="68">
        <f t="shared" si="32"/>
        <v>96.078431372549019</v>
      </c>
    </row>
    <row r="304" spans="1:10" ht="15.75" thickBot="1" x14ac:dyDescent="0.3">
      <c r="A304" s="121"/>
      <c r="B304" s="4"/>
      <c r="C304" s="4"/>
      <c r="D304" s="7">
        <v>5</v>
      </c>
      <c r="E304" s="169" t="s">
        <v>13</v>
      </c>
      <c r="F304" s="176">
        <v>15</v>
      </c>
      <c r="G304" s="176">
        <v>1</v>
      </c>
      <c r="H304" s="176">
        <v>1</v>
      </c>
      <c r="I304" s="176"/>
      <c r="J304" s="68">
        <f t="shared" si="32"/>
        <v>94.117647058823536</v>
      </c>
    </row>
    <row r="305" spans="1:10" ht="15.75" thickBot="1" x14ac:dyDescent="0.3">
      <c r="A305" s="121"/>
      <c r="B305" s="4"/>
      <c r="C305" s="4"/>
      <c r="D305" s="7">
        <v>6</v>
      </c>
      <c r="E305" s="169" t="s">
        <v>14</v>
      </c>
      <c r="F305" s="176">
        <v>16</v>
      </c>
      <c r="G305" s="176">
        <v>1</v>
      </c>
      <c r="H305" s="176"/>
      <c r="I305" s="176"/>
      <c r="J305" s="68">
        <f t="shared" si="32"/>
        <v>98.039215686274517</v>
      </c>
    </row>
    <row r="306" spans="1:10" ht="15.75" thickBot="1" x14ac:dyDescent="0.3">
      <c r="A306" s="121"/>
      <c r="B306" s="4"/>
      <c r="C306" s="4"/>
      <c r="D306" s="7">
        <v>7</v>
      </c>
      <c r="E306" s="169" t="s">
        <v>124</v>
      </c>
      <c r="F306" s="176">
        <v>17</v>
      </c>
      <c r="G306" s="176"/>
      <c r="H306" s="176"/>
      <c r="I306" s="176"/>
      <c r="J306" s="68">
        <f t="shared" si="32"/>
        <v>100</v>
      </c>
    </row>
    <row r="307" spans="1:10" ht="15.75" thickBot="1" x14ac:dyDescent="0.3">
      <c r="A307" s="121"/>
      <c r="B307" s="4"/>
      <c r="C307" s="4"/>
      <c r="D307" s="7">
        <v>8</v>
      </c>
      <c r="E307" s="169" t="s">
        <v>96</v>
      </c>
      <c r="F307" s="176">
        <v>17</v>
      </c>
      <c r="G307" s="176"/>
      <c r="H307" s="176"/>
      <c r="I307" s="176"/>
      <c r="J307" s="68">
        <f t="shared" si="32"/>
        <v>100</v>
      </c>
    </row>
    <row r="308" spans="1:10" ht="15.75" thickBot="1" x14ac:dyDescent="0.3">
      <c r="A308" s="121"/>
      <c r="B308" s="4"/>
      <c r="C308" s="4"/>
      <c r="D308" s="7">
        <v>9</v>
      </c>
      <c r="E308" s="169" t="s">
        <v>15</v>
      </c>
      <c r="F308" s="176">
        <v>16</v>
      </c>
      <c r="G308" s="176">
        <v>1</v>
      </c>
      <c r="H308" s="176"/>
      <c r="I308" s="176"/>
      <c r="J308" s="68">
        <f t="shared" si="32"/>
        <v>98.039215686274517</v>
      </c>
    </row>
    <row r="309" spans="1:10" ht="23.25" thickBot="1" x14ac:dyDescent="0.3">
      <c r="A309" s="121"/>
      <c r="B309" s="4"/>
      <c r="C309" s="4"/>
      <c r="D309" s="7">
        <v>10</v>
      </c>
      <c r="E309" s="169" t="s">
        <v>16</v>
      </c>
      <c r="F309" s="176">
        <v>15</v>
      </c>
      <c r="G309" s="176">
        <v>1</v>
      </c>
      <c r="H309" s="176">
        <v>1</v>
      </c>
      <c r="I309" s="176"/>
      <c r="J309" s="68">
        <f t="shared" si="32"/>
        <v>94.117647058823536</v>
      </c>
    </row>
    <row r="310" spans="1:10" ht="15.75" thickBot="1" x14ac:dyDescent="0.3">
      <c r="A310" s="121"/>
      <c r="B310" s="4"/>
      <c r="C310" s="4"/>
      <c r="D310" s="7">
        <v>11</v>
      </c>
      <c r="E310" s="169" t="s">
        <v>20</v>
      </c>
      <c r="F310" s="176">
        <v>14</v>
      </c>
      <c r="G310" s="176">
        <v>2</v>
      </c>
      <c r="H310" s="176">
        <v>1</v>
      </c>
      <c r="I310" s="176"/>
      <c r="J310" s="68">
        <f t="shared" si="32"/>
        <v>92.156862745098039</v>
      </c>
    </row>
    <row r="311" spans="1:10" ht="15.75" thickBot="1" x14ac:dyDescent="0.3">
      <c r="A311" s="121"/>
      <c r="B311" s="4"/>
      <c r="C311" s="4"/>
      <c r="D311" s="7">
        <v>12</v>
      </c>
      <c r="E311" s="169" t="s">
        <v>22</v>
      </c>
      <c r="F311" s="176">
        <v>15</v>
      </c>
      <c r="G311" s="176">
        <v>2</v>
      </c>
      <c r="H311" s="176"/>
      <c r="I311" s="176"/>
      <c r="J311" s="68">
        <f t="shared" si="32"/>
        <v>96.078431372549019</v>
      </c>
    </row>
    <row r="312" spans="1:10" ht="15.75" thickBot="1" x14ac:dyDescent="0.3">
      <c r="A312" s="121"/>
      <c r="B312" s="4"/>
      <c r="C312" s="4"/>
      <c r="D312" s="7">
        <v>13</v>
      </c>
      <c r="E312" s="169" t="s">
        <v>17</v>
      </c>
      <c r="F312" s="176">
        <v>17</v>
      </c>
      <c r="G312" s="176"/>
      <c r="H312" s="176"/>
      <c r="I312" s="176"/>
      <c r="J312" s="68">
        <f t="shared" si="32"/>
        <v>100</v>
      </c>
    </row>
    <row r="313" spans="1:10" ht="15.75" thickBot="1" x14ac:dyDescent="0.3">
      <c r="A313" s="121"/>
      <c r="B313" s="4"/>
      <c r="C313" s="4"/>
      <c r="D313" s="7">
        <v>14</v>
      </c>
      <c r="E313" s="169" t="s">
        <v>18</v>
      </c>
      <c r="F313" s="176">
        <v>15</v>
      </c>
      <c r="G313" s="176">
        <v>2</v>
      </c>
      <c r="H313" s="176"/>
      <c r="I313" s="176"/>
      <c r="J313" s="68">
        <f t="shared" si="32"/>
        <v>96.078431372549019</v>
      </c>
    </row>
    <row r="314" spans="1:10" ht="15.75" thickBot="1" x14ac:dyDescent="0.3">
      <c r="A314" s="121"/>
      <c r="B314" s="4"/>
      <c r="C314" s="4"/>
      <c r="D314" s="7">
        <v>15</v>
      </c>
      <c r="E314" s="169" t="s">
        <v>19</v>
      </c>
      <c r="F314" s="176">
        <v>17</v>
      </c>
      <c r="G314" s="176"/>
      <c r="H314" s="176"/>
      <c r="I314" s="176"/>
      <c r="J314" s="68">
        <f t="shared" si="32"/>
        <v>100</v>
      </c>
    </row>
    <row r="315" spans="1:10" s="197" customFormat="1" ht="12.75" thickBot="1" x14ac:dyDescent="0.25">
      <c r="A315" s="121"/>
      <c r="B315" s="4"/>
      <c r="C315" s="4"/>
      <c r="D315" s="7"/>
      <c r="E315" s="147" t="s">
        <v>6</v>
      </c>
      <c r="F315" s="198">
        <f t="shared" ref="F315:I315" si="33">SUM(F300:F314)/15</f>
        <v>15.666666666666666</v>
      </c>
      <c r="G315" s="198">
        <f t="shared" si="33"/>
        <v>1.1333333333333333</v>
      </c>
      <c r="H315" s="198">
        <f t="shared" si="33"/>
        <v>0.2</v>
      </c>
      <c r="I315" s="198">
        <f t="shared" si="33"/>
        <v>0</v>
      </c>
      <c r="J315" s="80">
        <f>SUM(J300:J314)/15</f>
        <v>96.993464052287578</v>
      </c>
    </row>
    <row r="316" spans="1:10" s="197" customFormat="1" ht="51" customHeight="1" x14ac:dyDescent="0.2">
      <c r="A316" s="235" t="s">
        <v>413</v>
      </c>
      <c r="B316" s="326">
        <v>29</v>
      </c>
      <c r="C316" s="326">
        <v>17</v>
      </c>
      <c r="D316" s="326">
        <v>51</v>
      </c>
      <c r="E316" s="268"/>
      <c r="F316" s="267">
        <v>3</v>
      </c>
      <c r="G316" s="267">
        <v>2</v>
      </c>
      <c r="H316" s="192">
        <v>1</v>
      </c>
      <c r="I316" s="192">
        <v>0</v>
      </c>
      <c r="J316" s="263" t="s">
        <v>62</v>
      </c>
    </row>
    <row r="317" spans="1:10" ht="15.75" thickBot="1" x14ac:dyDescent="0.3">
      <c r="A317" s="189" t="s">
        <v>133</v>
      </c>
      <c r="B317" s="315"/>
      <c r="C317" s="315"/>
      <c r="D317" s="315"/>
      <c r="E317" s="262"/>
      <c r="F317" s="267"/>
      <c r="G317" s="267"/>
      <c r="H317" s="192"/>
      <c r="I317" s="192"/>
      <c r="J317" s="327"/>
    </row>
    <row r="318" spans="1:10" ht="15.75" thickBot="1" x14ac:dyDescent="0.3">
      <c r="A318" s="121"/>
      <c r="B318" s="4"/>
      <c r="C318" s="4"/>
      <c r="D318" s="7">
        <v>1</v>
      </c>
      <c r="E318" s="169" t="s">
        <v>9</v>
      </c>
      <c r="F318" s="176">
        <v>15</v>
      </c>
      <c r="G318" s="176">
        <v>2</v>
      </c>
      <c r="H318" s="176"/>
      <c r="I318" s="176"/>
      <c r="J318" s="68">
        <f>SUM((F318*3+G318*2+H318*1+I318*0)*100/51)</f>
        <v>96.078431372549019</v>
      </c>
    </row>
    <row r="319" spans="1:10" ht="23.25" thickBot="1" x14ac:dyDescent="0.3">
      <c r="A319" s="121"/>
      <c r="B319" s="4"/>
      <c r="C319" s="4"/>
      <c r="D319" s="7">
        <v>2</v>
      </c>
      <c r="E319" s="169" t="s">
        <v>123</v>
      </c>
      <c r="F319" s="176">
        <v>15</v>
      </c>
      <c r="G319" s="176">
        <v>2</v>
      </c>
      <c r="H319" s="176"/>
      <c r="I319" s="176"/>
      <c r="J319" s="68">
        <f t="shared" ref="J319:J332" si="34">SUM((F319*3+G319*2+H319*1+I319*0)*100/51)</f>
        <v>96.078431372549019</v>
      </c>
    </row>
    <row r="320" spans="1:10" ht="15.75" thickBot="1" x14ac:dyDescent="0.3">
      <c r="A320" s="121"/>
      <c r="B320" s="4"/>
      <c r="C320" s="4"/>
      <c r="D320" s="7">
        <v>3</v>
      </c>
      <c r="E320" s="169" t="s">
        <v>11</v>
      </c>
      <c r="F320" s="176">
        <v>16</v>
      </c>
      <c r="G320" s="176">
        <v>1</v>
      </c>
      <c r="H320" s="176"/>
      <c r="I320" s="176"/>
      <c r="J320" s="68">
        <f t="shared" si="34"/>
        <v>98.039215686274517</v>
      </c>
    </row>
    <row r="321" spans="1:10" ht="15.75" thickBot="1" x14ac:dyDescent="0.3">
      <c r="A321" s="121"/>
      <c r="B321" s="4"/>
      <c r="C321" s="4"/>
      <c r="D321" s="7">
        <v>4</v>
      </c>
      <c r="E321" s="169" t="s">
        <v>12</v>
      </c>
      <c r="F321" s="176">
        <v>15</v>
      </c>
      <c r="G321" s="176">
        <v>2</v>
      </c>
      <c r="H321" s="176"/>
      <c r="I321" s="176"/>
      <c r="J321" s="68">
        <f t="shared" si="34"/>
        <v>96.078431372549019</v>
      </c>
    </row>
    <row r="322" spans="1:10" ht="15.75" thickBot="1" x14ac:dyDescent="0.3">
      <c r="A322" s="121"/>
      <c r="B322" s="4"/>
      <c r="C322" s="4"/>
      <c r="D322" s="7">
        <v>5</v>
      </c>
      <c r="E322" s="169" t="s">
        <v>13</v>
      </c>
      <c r="F322" s="176">
        <v>15</v>
      </c>
      <c r="G322" s="176">
        <v>1</v>
      </c>
      <c r="H322" s="176">
        <v>1</v>
      </c>
      <c r="I322" s="176"/>
      <c r="J322" s="68">
        <f t="shared" si="34"/>
        <v>94.117647058823536</v>
      </c>
    </row>
    <row r="323" spans="1:10" ht="15.75" thickBot="1" x14ac:dyDescent="0.3">
      <c r="A323" s="121"/>
      <c r="B323" s="4"/>
      <c r="C323" s="4"/>
      <c r="D323" s="7">
        <v>6</v>
      </c>
      <c r="E323" s="169" t="s">
        <v>14</v>
      </c>
      <c r="F323" s="176">
        <v>16</v>
      </c>
      <c r="G323" s="176">
        <v>1</v>
      </c>
      <c r="H323" s="176"/>
      <c r="I323" s="176"/>
      <c r="J323" s="68">
        <f t="shared" si="34"/>
        <v>98.039215686274517</v>
      </c>
    </row>
    <row r="324" spans="1:10" ht="15.75" thickBot="1" x14ac:dyDescent="0.3">
      <c r="A324" s="121"/>
      <c r="B324" s="4"/>
      <c r="C324" s="4"/>
      <c r="D324" s="7">
        <v>7</v>
      </c>
      <c r="E324" s="169" t="s">
        <v>124</v>
      </c>
      <c r="F324" s="176">
        <v>17</v>
      </c>
      <c r="G324" s="176"/>
      <c r="H324" s="176"/>
      <c r="I324" s="176"/>
      <c r="J324" s="68">
        <f t="shared" si="34"/>
        <v>100</v>
      </c>
    </row>
    <row r="325" spans="1:10" ht="15.75" thickBot="1" x14ac:dyDescent="0.3">
      <c r="A325" s="121"/>
      <c r="B325" s="4"/>
      <c r="C325" s="4"/>
      <c r="D325" s="7">
        <v>8</v>
      </c>
      <c r="E325" s="169" t="s">
        <v>96</v>
      </c>
      <c r="F325" s="176">
        <v>17</v>
      </c>
      <c r="G325" s="176"/>
      <c r="H325" s="176"/>
      <c r="I325" s="176"/>
      <c r="J325" s="68">
        <f t="shared" si="34"/>
        <v>100</v>
      </c>
    </row>
    <row r="326" spans="1:10" ht="15.75" thickBot="1" x14ac:dyDescent="0.3">
      <c r="A326" s="121"/>
      <c r="B326" s="4"/>
      <c r="C326" s="4"/>
      <c r="D326" s="7">
        <v>9</v>
      </c>
      <c r="E326" s="169" t="s">
        <v>15</v>
      </c>
      <c r="F326" s="176">
        <v>16</v>
      </c>
      <c r="G326" s="176">
        <v>1</v>
      </c>
      <c r="H326" s="176"/>
      <c r="I326" s="176"/>
      <c r="J326" s="68">
        <f t="shared" si="34"/>
        <v>98.039215686274517</v>
      </c>
    </row>
    <row r="327" spans="1:10" ht="23.25" thickBot="1" x14ac:dyDescent="0.3">
      <c r="A327" s="121"/>
      <c r="B327" s="4"/>
      <c r="C327" s="4"/>
      <c r="D327" s="7">
        <v>10</v>
      </c>
      <c r="E327" s="169" t="s">
        <v>16</v>
      </c>
      <c r="F327" s="176">
        <v>15</v>
      </c>
      <c r="G327" s="176">
        <v>1</v>
      </c>
      <c r="H327" s="176">
        <v>1</v>
      </c>
      <c r="I327" s="176"/>
      <c r="J327" s="68">
        <f t="shared" si="34"/>
        <v>94.117647058823536</v>
      </c>
    </row>
    <row r="328" spans="1:10" ht="15.75" thickBot="1" x14ac:dyDescent="0.3">
      <c r="A328" s="121"/>
      <c r="B328" s="4"/>
      <c r="C328" s="4"/>
      <c r="D328" s="7">
        <v>11</v>
      </c>
      <c r="E328" s="169" t="s">
        <v>20</v>
      </c>
      <c r="F328" s="176">
        <v>14</v>
      </c>
      <c r="G328" s="176">
        <v>2</v>
      </c>
      <c r="H328" s="176">
        <v>1</v>
      </c>
      <c r="I328" s="176"/>
      <c r="J328" s="68">
        <f t="shared" si="34"/>
        <v>92.156862745098039</v>
      </c>
    </row>
    <row r="329" spans="1:10" ht="15.75" thickBot="1" x14ac:dyDescent="0.3">
      <c r="A329" s="121"/>
      <c r="B329" s="4"/>
      <c r="C329" s="4"/>
      <c r="D329" s="7">
        <v>12</v>
      </c>
      <c r="E329" s="169" t="s">
        <v>22</v>
      </c>
      <c r="F329" s="176">
        <v>15</v>
      </c>
      <c r="G329" s="176">
        <v>2</v>
      </c>
      <c r="H329" s="176"/>
      <c r="I329" s="176"/>
      <c r="J329" s="68">
        <f t="shared" si="34"/>
        <v>96.078431372549019</v>
      </c>
    </row>
    <row r="330" spans="1:10" ht="15.75" thickBot="1" x14ac:dyDescent="0.3">
      <c r="A330" s="121"/>
      <c r="B330" s="4"/>
      <c r="C330" s="4"/>
      <c r="D330" s="7">
        <v>13</v>
      </c>
      <c r="E330" s="169" t="s">
        <v>17</v>
      </c>
      <c r="F330" s="176">
        <v>17</v>
      </c>
      <c r="G330" s="176"/>
      <c r="H330" s="176"/>
      <c r="I330" s="176"/>
      <c r="J330" s="68">
        <f t="shared" si="34"/>
        <v>100</v>
      </c>
    </row>
    <row r="331" spans="1:10" ht="15.75" thickBot="1" x14ac:dyDescent="0.3">
      <c r="A331" s="121"/>
      <c r="B331" s="4"/>
      <c r="C331" s="4"/>
      <c r="D331" s="7">
        <v>14</v>
      </c>
      <c r="E331" s="169" t="s">
        <v>18</v>
      </c>
      <c r="F331" s="176">
        <v>15</v>
      </c>
      <c r="G331" s="176">
        <v>2</v>
      </c>
      <c r="H331" s="176"/>
      <c r="I331" s="176"/>
      <c r="J331" s="68">
        <f t="shared" si="34"/>
        <v>96.078431372549019</v>
      </c>
    </row>
    <row r="332" spans="1:10" ht="15.75" thickBot="1" x14ac:dyDescent="0.3">
      <c r="A332" s="121"/>
      <c r="B332" s="4"/>
      <c r="C332" s="4"/>
      <c r="D332" s="7">
        <v>15</v>
      </c>
      <c r="E332" s="169" t="s">
        <v>19</v>
      </c>
      <c r="F332" s="176">
        <v>17</v>
      </c>
      <c r="G332" s="176"/>
      <c r="H332" s="176"/>
      <c r="I332" s="176"/>
      <c r="J332" s="68">
        <f t="shared" si="34"/>
        <v>100</v>
      </c>
    </row>
    <row r="333" spans="1:10" ht="15.75" thickBot="1" x14ac:dyDescent="0.3">
      <c r="A333" s="121"/>
      <c r="B333" s="4"/>
      <c r="C333" s="4"/>
      <c r="D333" s="7"/>
      <c r="E333" s="147" t="s">
        <v>6</v>
      </c>
      <c r="F333" s="198">
        <f t="shared" ref="F333:I333" si="35">SUM(F318:F332)/15</f>
        <v>15.666666666666666</v>
      </c>
      <c r="G333" s="198">
        <f t="shared" si="35"/>
        <v>1.1333333333333333</v>
      </c>
      <c r="H333" s="198">
        <f t="shared" si="35"/>
        <v>0.2</v>
      </c>
      <c r="I333" s="198">
        <f t="shared" si="35"/>
        <v>0</v>
      </c>
      <c r="J333" s="80">
        <f>SUM(J318:J332)/15</f>
        <v>96.993464052287578</v>
      </c>
    </row>
    <row r="334" spans="1:10" s="197" customFormat="1" ht="84" x14ac:dyDescent="0.2">
      <c r="A334" s="258" t="s">
        <v>414</v>
      </c>
      <c r="B334" s="314">
        <v>29</v>
      </c>
      <c r="C334" s="314">
        <v>16</v>
      </c>
      <c r="D334" s="314">
        <v>48</v>
      </c>
      <c r="E334" s="261"/>
      <c r="F334" s="259">
        <v>3</v>
      </c>
      <c r="G334" s="259">
        <v>2</v>
      </c>
      <c r="H334" s="192">
        <v>1</v>
      </c>
      <c r="I334" s="192">
        <v>0</v>
      </c>
      <c r="J334" s="263" t="s">
        <v>62</v>
      </c>
    </row>
    <row r="335" spans="1:10" s="197" customFormat="1" ht="19.5" customHeight="1" thickBot="1" x14ac:dyDescent="0.25">
      <c r="A335" s="239" t="s">
        <v>410</v>
      </c>
      <c r="B335" s="315"/>
      <c r="C335" s="315"/>
      <c r="D335" s="315"/>
      <c r="E335" s="262"/>
      <c r="F335" s="267"/>
      <c r="G335" s="267"/>
      <c r="H335" s="192"/>
      <c r="I335" s="192"/>
      <c r="J335" s="327"/>
    </row>
    <row r="336" spans="1:10" ht="15.75" thickBot="1" x14ac:dyDescent="0.3">
      <c r="A336" s="121"/>
      <c r="B336" s="4"/>
      <c r="C336" s="4"/>
      <c r="D336" s="7">
        <v>1</v>
      </c>
      <c r="E336" s="169" t="s">
        <v>9</v>
      </c>
      <c r="F336" s="176">
        <v>13</v>
      </c>
      <c r="G336" s="176">
        <v>2</v>
      </c>
      <c r="H336" s="176">
        <v>1</v>
      </c>
      <c r="I336" s="176"/>
      <c r="J336" s="68">
        <f>SUM((F336*3+G336*2+H336*1+I336*0)*100/48)</f>
        <v>91.666666666666671</v>
      </c>
    </row>
    <row r="337" spans="1:10" ht="23.25" thickBot="1" x14ac:dyDescent="0.3">
      <c r="A337" s="121"/>
      <c r="B337" s="4"/>
      <c r="C337" s="4"/>
      <c r="D337" s="7">
        <v>2</v>
      </c>
      <c r="E337" s="169" t="s">
        <v>123</v>
      </c>
      <c r="F337" s="176">
        <v>12</v>
      </c>
      <c r="G337" s="176"/>
      <c r="H337" s="176">
        <v>3</v>
      </c>
      <c r="I337" s="176">
        <v>1</v>
      </c>
      <c r="J337" s="68">
        <f t="shared" ref="J337:J350" si="36">SUM((F337*3+G337*2+H337*1+I337*0)*100/48)</f>
        <v>81.25</v>
      </c>
    </row>
    <row r="338" spans="1:10" ht="15.75" thickBot="1" x14ac:dyDescent="0.3">
      <c r="A338" s="121"/>
      <c r="B338" s="4"/>
      <c r="C338" s="4"/>
      <c r="D338" s="7">
        <v>3</v>
      </c>
      <c r="E338" s="169" t="s">
        <v>11</v>
      </c>
      <c r="F338" s="176">
        <v>13</v>
      </c>
      <c r="G338" s="176">
        <v>1</v>
      </c>
      <c r="H338" s="176">
        <v>2</v>
      </c>
      <c r="I338" s="176"/>
      <c r="J338" s="68">
        <f t="shared" si="36"/>
        <v>89.583333333333329</v>
      </c>
    </row>
    <row r="339" spans="1:10" ht="15.75" thickBot="1" x14ac:dyDescent="0.3">
      <c r="A339" s="121"/>
      <c r="B339" s="4"/>
      <c r="C339" s="4"/>
      <c r="D339" s="7">
        <v>4</v>
      </c>
      <c r="E339" s="169" t="s">
        <v>12</v>
      </c>
      <c r="F339" s="176">
        <v>13</v>
      </c>
      <c r="G339" s="176">
        <v>3</v>
      </c>
      <c r="H339" s="176"/>
      <c r="I339" s="176"/>
      <c r="J339" s="68">
        <f t="shared" si="36"/>
        <v>93.75</v>
      </c>
    </row>
    <row r="340" spans="1:10" ht="15.75" thickBot="1" x14ac:dyDescent="0.3">
      <c r="A340" s="121"/>
      <c r="B340" s="4"/>
      <c r="C340" s="4"/>
      <c r="D340" s="7">
        <v>5</v>
      </c>
      <c r="E340" s="169" t="s">
        <v>13</v>
      </c>
      <c r="F340" s="176">
        <v>13</v>
      </c>
      <c r="G340" s="176">
        <v>2</v>
      </c>
      <c r="H340" s="176">
        <v>1</v>
      </c>
      <c r="I340" s="176"/>
      <c r="J340" s="68">
        <f t="shared" si="36"/>
        <v>91.666666666666671</v>
      </c>
    </row>
    <row r="341" spans="1:10" ht="15.75" thickBot="1" x14ac:dyDescent="0.3">
      <c r="A341" s="121"/>
      <c r="B341" s="4"/>
      <c r="C341" s="4"/>
      <c r="D341" s="7">
        <v>6</v>
      </c>
      <c r="E341" s="169" t="s">
        <v>14</v>
      </c>
      <c r="F341" s="176">
        <v>14</v>
      </c>
      <c r="G341" s="176">
        <v>2</v>
      </c>
      <c r="H341" s="176"/>
      <c r="I341" s="176"/>
      <c r="J341" s="68">
        <f t="shared" si="36"/>
        <v>95.833333333333329</v>
      </c>
    </row>
    <row r="342" spans="1:10" ht="15.75" thickBot="1" x14ac:dyDescent="0.3">
      <c r="A342" s="121"/>
      <c r="B342" s="4"/>
      <c r="C342" s="4"/>
      <c r="D342" s="7">
        <v>7</v>
      </c>
      <c r="E342" s="169" t="s">
        <v>124</v>
      </c>
      <c r="F342" s="176">
        <v>12</v>
      </c>
      <c r="G342" s="176">
        <v>3</v>
      </c>
      <c r="H342" s="176"/>
      <c r="I342" s="176">
        <v>1</v>
      </c>
      <c r="J342" s="68">
        <f t="shared" si="36"/>
        <v>87.5</v>
      </c>
    </row>
    <row r="343" spans="1:10" ht="15.75" thickBot="1" x14ac:dyDescent="0.3">
      <c r="A343" s="121"/>
      <c r="B343" s="4"/>
      <c r="C343" s="4"/>
      <c r="D343" s="7">
        <v>8</v>
      </c>
      <c r="E343" s="169" t="s">
        <v>96</v>
      </c>
      <c r="F343" s="176">
        <v>11</v>
      </c>
      <c r="G343" s="176">
        <v>3</v>
      </c>
      <c r="H343" s="176">
        <v>2</v>
      </c>
      <c r="I343" s="176"/>
      <c r="J343" s="68">
        <f t="shared" si="36"/>
        <v>85.416666666666671</v>
      </c>
    </row>
    <row r="344" spans="1:10" ht="15.75" thickBot="1" x14ac:dyDescent="0.3">
      <c r="A344" s="121"/>
      <c r="B344" s="4"/>
      <c r="C344" s="4"/>
      <c r="D344" s="7">
        <v>9</v>
      </c>
      <c r="E344" s="169" t="s">
        <v>15</v>
      </c>
      <c r="F344" s="176">
        <v>16</v>
      </c>
      <c r="G344" s="176"/>
      <c r="H344" s="176"/>
      <c r="I344" s="176"/>
      <c r="J344" s="68">
        <f t="shared" si="36"/>
        <v>100</v>
      </c>
    </row>
    <row r="345" spans="1:10" ht="23.25" thickBot="1" x14ac:dyDescent="0.3">
      <c r="A345" s="121"/>
      <c r="B345" s="4"/>
      <c r="C345" s="4"/>
      <c r="D345" s="7">
        <v>10</v>
      </c>
      <c r="E345" s="169" t="s">
        <v>16</v>
      </c>
      <c r="F345" s="176">
        <v>15</v>
      </c>
      <c r="G345" s="176">
        <v>1</v>
      </c>
      <c r="H345" s="176"/>
      <c r="I345" s="176"/>
      <c r="J345" s="68">
        <f t="shared" si="36"/>
        <v>97.916666666666671</v>
      </c>
    </row>
    <row r="346" spans="1:10" ht="15.75" thickBot="1" x14ac:dyDescent="0.3">
      <c r="A346" s="121"/>
      <c r="B346" s="4"/>
      <c r="C346" s="4"/>
      <c r="D346" s="7">
        <v>11</v>
      </c>
      <c r="E346" s="169" t="s">
        <v>20</v>
      </c>
      <c r="F346" s="176">
        <v>16</v>
      </c>
      <c r="G346" s="176"/>
      <c r="H346" s="176"/>
      <c r="I346" s="176"/>
      <c r="J346" s="68">
        <f t="shared" si="36"/>
        <v>100</v>
      </c>
    </row>
    <row r="347" spans="1:10" ht="15.75" thickBot="1" x14ac:dyDescent="0.3">
      <c r="A347" s="121"/>
      <c r="B347" s="4"/>
      <c r="C347" s="4"/>
      <c r="D347" s="7">
        <v>12</v>
      </c>
      <c r="E347" s="169" t="s">
        <v>22</v>
      </c>
      <c r="F347" s="176">
        <v>14</v>
      </c>
      <c r="G347" s="176">
        <v>2</v>
      </c>
      <c r="H347" s="176"/>
      <c r="I347" s="176"/>
      <c r="J347" s="68">
        <f t="shared" si="36"/>
        <v>95.833333333333329</v>
      </c>
    </row>
    <row r="348" spans="1:10" ht="15.75" thickBot="1" x14ac:dyDescent="0.3">
      <c r="A348" s="121"/>
      <c r="B348" s="4"/>
      <c r="C348" s="4"/>
      <c r="D348" s="7">
        <v>13</v>
      </c>
      <c r="E348" s="169" t="s">
        <v>17</v>
      </c>
      <c r="F348" s="176">
        <v>13</v>
      </c>
      <c r="G348" s="176">
        <v>1</v>
      </c>
      <c r="H348" s="176">
        <v>2</v>
      </c>
      <c r="I348" s="176"/>
      <c r="J348" s="68">
        <f t="shared" si="36"/>
        <v>89.583333333333329</v>
      </c>
    </row>
    <row r="349" spans="1:10" ht="15.75" thickBot="1" x14ac:dyDescent="0.3">
      <c r="A349" s="121"/>
      <c r="B349" s="4"/>
      <c r="C349" s="4"/>
      <c r="D349" s="7">
        <v>14</v>
      </c>
      <c r="E349" s="169" t="s">
        <v>18</v>
      </c>
      <c r="F349" s="176">
        <v>15</v>
      </c>
      <c r="G349" s="176">
        <v>1</v>
      </c>
      <c r="H349" s="176"/>
      <c r="I349" s="176"/>
      <c r="J349" s="68">
        <f t="shared" si="36"/>
        <v>97.916666666666671</v>
      </c>
    </row>
    <row r="350" spans="1:10" ht="15.75" thickBot="1" x14ac:dyDescent="0.3">
      <c r="A350" s="121"/>
      <c r="B350" s="4"/>
      <c r="C350" s="4"/>
      <c r="D350" s="7">
        <v>15</v>
      </c>
      <c r="E350" s="169" t="s">
        <v>19</v>
      </c>
      <c r="F350" s="176">
        <v>15</v>
      </c>
      <c r="G350" s="176">
        <v>1</v>
      </c>
      <c r="H350" s="176"/>
      <c r="I350" s="176"/>
      <c r="J350" s="68">
        <f t="shared" si="36"/>
        <v>97.916666666666671</v>
      </c>
    </row>
    <row r="351" spans="1:10" ht="15.75" thickBot="1" x14ac:dyDescent="0.3">
      <c r="A351" s="121"/>
      <c r="B351" s="4"/>
      <c r="C351" s="4"/>
      <c r="D351" s="7"/>
      <c r="E351" s="147" t="s">
        <v>6</v>
      </c>
      <c r="F351" s="198">
        <f t="shared" ref="F351:I351" si="37">SUM(F336:F350)/15</f>
        <v>13.666666666666666</v>
      </c>
      <c r="G351" s="198">
        <f t="shared" si="37"/>
        <v>1.4666666666666666</v>
      </c>
      <c r="H351" s="198">
        <f t="shared" si="37"/>
        <v>0.73333333333333328</v>
      </c>
      <c r="I351" s="198">
        <f t="shared" si="37"/>
        <v>0.13333333333333333</v>
      </c>
      <c r="J351" s="80">
        <f>SUM(J336:J350)/15</f>
        <v>93.055555555555557</v>
      </c>
    </row>
    <row r="352" spans="1:10" s="197" customFormat="1" ht="36" x14ac:dyDescent="0.2">
      <c r="A352" s="235" t="s">
        <v>415</v>
      </c>
      <c r="B352" s="314">
        <v>29</v>
      </c>
      <c r="C352" s="314">
        <v>17</v>
      </c>
      <c r="D352" s="314">
        <v>51</v>
      </c>
      <c r="E352" s="261"/>
      <c r="F352" s="259">
        <v>3</v>
      </c>
      <c r="G352" s="259">
        <v>2</v>
      </c>
      <c r="H352" s="192">
        <v>1</v>
      </c>
      <c r="I352" s="192">
        <v>0</v>
      </c>
      <c r="J352" s="263" t="s">
        <v>62</v>
      </c>
    </row>
    <row r="353" spans="1:10" s="197" customFormat="1" ht="12.75" thickBot="1" x14ac:dyDescent="0.25">
      <c r="A353" s="189" t="s">
        <v>45</v>
      </c>
      <c r="B353" s="315"/>
      <c r="C353" s="315"/>
      <c r="D353" s="315"/>
      <c r="E353" s="262"/>
      <c r="F353" s="267"/>
      <c r="G353" s="267"/>
      <c r="H353" s="192"/>
      <c r="I353" s="192"/>
      <c r="J353" s="327"/>
    </row>
    <row r="354" spans="1:10" ht="15.75" thickBot="1" x14ac:dyDescent="0.3">
      <c r="A354" s="121"/>
      <c r="B354" s="4"/>
      <c r="C354" s="4"/>
      <c r="D354" s="7">
        <v>1</v>
      </c>
      <c r="E354" s="169" t="s">
        <v>9</v>
      </c>
      <c r="F354" s="176">
        <v>15</v>
      </c>
      <c r="G354" s="176">
        <v>2</v>
      </c>
      <c r="H354" s="176"/>
      <c r="I354" s="176"/>
      <c r="J354" s="68">
        <f>SUM((F354*3+G354*2+H354*1+I354*0)*100/51)</f>
        <v>96.078431372549019</v>
      </c>
    </row>
    <row r="355" spans="1:10" ht="23.25" thickBot="1" x14ac:dyDescent="0.3">
      <c r="A355" s="121"/>
      <c r="B355" s="4"/>
      <c r="C355" s="4"/>
      <c r="D355" s="7">
        <v>2</v>
      </c>
      <c r="E355" s="169" t="s">
        <v>123</v>
      </c>
      <c r="F355" s="176">
        <v>17</v>
      </c>
      <c r="G355" s="176"/>
      <c r="H355" s="176"/>
      <c r="I355" s="176"/>
      <c r="J355" s="68">
        <f t="shared" ref="J355:J368" si="38">SUM((F355*3+G355*2+H355*1+I355*0)*100/51)</f>
        <v>100</v>
      </c>
    </row>
    <row r="356" spans="1:10" ht="15.75" thickBot="1" x14ac:dyDescent="0.3">
      <c r="A356" s="121"/>
      <c r="B356" s="4"/>
      <c r="C356" s="4"/>
      <c r="D356" s="7">
        <v>3</v>
      </c>
      <c r="E356" s="169" t="s">
        <v>11</v>
      </c>
      <c r="F356" s="176">
        <v>17</v>
      </c>
      <c r="G356" s="176"/>
      <c r="H356" s="176"/>
      <c r="I356" s="176"/>
      <c r="J356" s="68">
        <f t="shared" si="38"/>
        <v>100</v>
      </c>
    </row>
    <row r="357" spans="1:10" ht="15.75" thickBot="1" x14ac:dyDescent="0.3">
      <c r="A357" s="121"/>
      <c r="B357" s="4"/>
      <c r="C357" s="4"/>
      <c r="D357" s="7">
        <v>4</v>
      </c>
      <c r="E357" s="169" t="s">
        <v>12</v>
      </c>
      <c r="F357" s="176">
        <v>15</v>
      </c>
      <c r="G357" s="176">
        <v>2</v>
      </c>
      <c r="H357" s="176"/>
      <c r="I357" s="176"/>
      <c r="J357" s="68">
        <f t="shared" si="38"/>
        <v>96.078431372549019</v>
      </c>
    </row>
    <row r="358" spans="1:10" ht="15.75" thickBot="1" x14ac:dyDescent="0.3">
      <c r="A358" s="121"/>
      <c r="B358" s="4"/>
      <c r="C358" s="4"/>
      <c r="D358" s="7">
        <v>5</v>
      </c>
      <c r="E358" s="169" t="s">
        <v>13</v>
      </c>
      <c r="F358" s="176">
        <v>14</v>
      </c>
      <c r="G358" s="176">
        <v>3</v>
      </c>
      <c r="H358" s="176"/>
      <c r="I358" s="176"/>
      <c r="J358" s="68">
        <f t="shared" si="38"/>
        <v>94.117647058823536</v>
      </c>
    </row>
    <row r="359" spans="1:10" ht="15.75" thickBot="1" x14ac:dyDescent="0.3">
      <c r="A359" s="121"/>
      <c r="B359" s="4"/>
      <c r="C359" s="4"/>
      <c r="D359" s="7">
        <v>6</v>
      </c>
      <c r="E359" s="169" t="s">
        <v>14</v>
      </c>
      <c r="F359" s="176">
        <v>15</v>
      </c>
      <c r="G359" s="176">
        <v>2</v>
      </c>
      <c r="H359" s="176"/>
      <c r="I359" s="176"/>
      <c r="J359" s="68">
        <f t="shared" si="38"/>
        <v>96.078431372549019</v>
      </c>
    </row>
    <row r="360" spans="1:10" ht="15.75" thickBot="1" x14ac:dyDescent="0.3">
      <c r="A360" s="121"/>
      <c r="B360" s="4"/>
      <c r="C360" s="4"/>
      <c r="D360" s="7">
        <v>7</v>
      </c>
      <c r="E360" s="169" t="s">
        <v>124</v>
      </c>
      <c r="F360" s="176">
        <v>16</v>
      </c>
      <c r="G360" s="176">
        <v>1</v>
      </c>
      <c r="H360" s="176"/>
      <c r="I360" s="176"/>
      <c r="J360" s="68">
        <f t="shared" si="38"/>
        <v>98.039215686274517</v>
      </c>
    </row>
    <row r="361" spans="1:10" ht="15.75" thickBot="1" x14ac:dyDescent="0.3">
      <c r="A361" s="121"/>
      <c r="B361" s="4"/>
      <c r="C361" s="4"/>
      <c r="D361" s="7">
        <v>8</v>
      </c>
      <c r="E361" s="169" t="s">
        <v>96</v>
      </c>
      <c r="F361" s="176">
        <v>14</v>
      </c>
      <c r="G361" s="176">
        <v>1</v>
      </c>
      <c r="H361" s="176">
        <v>2</v>
      </c>
      <c r="I361" s="176"/>
      <c r="J361" s="68">
        <f t="shared" si="38"/>
        <v>90.196078431372555</v>
      </c>
    </row>
    <row r="362" spans="1:10" ht="15.75" thickBot="1" x14ac:dyDescent="0.3">
      <c r="A362" s="121"/>
      <c r="B362" s="4"/>
      <c r="C362" s="4"/>
      <c r="D362" s="7">
        <v>9</v>
      </c>
      <c r="E362" s="169" t="s">
        <v>15</v>
      </c>
      <c r="F362" s="176">
        <v>13</v>
      </c>
      <c r="G362" s="176">
        <v>2</v>
      </c>
      <c r="H362" s="176">
        <v>2</v>
      </c>
      <c r="I362" s="176"/>
      <c r="J362" s="68">
        <f t="shared" si="38"/>
        <v>88.235294117647058</v>
      </c>
    </row>
    <row r="363" spans="1:10" ht="23.25" thickBot="1" x14ac:dyDescent="0.3">
      <c r="A363" s="121"/>
      <c r="B363" s="4"/>
      <c r="C363" s="4"/>
      <c r="D363" s="7">
        <v>10</v>
      </c>
      <c r="E363" s="169" t="s">
        <v>16</v>
      </c>
      <c r="F363" s="176">
        <v>13</v>
      </c>
      <c r="G363" s="176">
        <v>4</v>
      </c>
      <c r="H363" s="176"/>
      <c r="I363" s="176"/>
      <c r="J363" s="68">
        <f t="shared" si="38"/>
        <v>92.156862745098039</v>
      </c>
    </row>
    <row r="364" spans="1:10" ht="15.75" thickBot="1" x14ac:dyDescent="0.3">
      <c r="A364" s="121"/>
      <c r="B364" s="4"/>
      <c r="C364" s="4"/>
      <c r="D364" s="7">
        <v>11</v>
      </c>
      <c r="E364" s="169" t="s">
        <v>20</v>
      </c>
      <c r="F364" s="176">
        <v>14</v>
      </c>
      <c r="G364" s="176">
        <v>3</v>
      </c>
      <c r="H364" s="176"/>
      <c r="I364" s="176"/>
      <c r="J364" s="68">
        <f t="shared" si="38"/>
        <v>94.117647058823536</v>
      </c>
    </row>
    <row r="365" spans="1:10" ht="15.75" thickBot="1" x14ac:dyDescent="0.3">
      <c r="A365" s="121"/>
      <c r="B365" s="4"/>
      <c r="C365" s="4"/>
      <c r="D365" s="7">
        <v>12</v>
      </c>
      <c r="E365" s="169" t="s">
        <v>22</v>
      </c>
      <c r="F365" s="176">
        <v>17</v>
      </c>
      <c r="G365" s="176"/>
      <c r="H365" s="176"/>
      <c r="I365" s="176"/>
      <c r="J365" s="68">
        <f t="shared" si="38"/>
        <v>100</v>
      </c>
    </row>
    <row r="366" spans="1:10" ht="15.75" thickBot="1" x14ac:dyDescent="0.3">
      <c r="A366" s="121"/>
      <c r="B366" s="4"/>
      <c r="C366" s="4"/>
      <c r="D366" s="7">
        <v>13</v>
      </c>
      <c r="E366" s="169" t="s">
        <v>17</v>
      </c>
      <c r="F366" s="176">
        <v>17</v>
      </c>
      <c r="G366" s="176"/>
      <c r="H366" s="176"/>
      <c r="I366" s="176"/>
      <c r="J366" s="68">
        <f t="shared" si="38"/>
        <v>100</v>
      </c>
    </row>
    <row r="367" spans="1:10" ht="15.75" thickBot="1" x14ac:dyDescent="0.3">
      <c r="A367" s="121"/>
      <c r="B367" s="4"/>
      <c r="C367" s="4"/>
      <c r="D367" s="7">
        <v>14</v>
      </c>
      <c r="E367" s="169" t="s">
        <v>18</v>
      </c>
      <c r="F367" s="176">
        <v>16</v>
      </c>
      <c r="G367" s="176">
        <v>1</v>
      </c>
      <c r="H367" s="176"/>
      <c r="I367" s="176"/>
      <c r="J367" s="68">
        <f t="shared" si="38"/>
        <v>98.039215686274517</v>
      </c>
    </row>
    <row r="368" spans="1:10" ht="15.75" thickBot="1" x14ac:dyDescent="0.3">
      <c r="A368" s="121"/>
      <c r="B368" s="4"/>
      <c r="C368" s="4"/>
      <c r="D368" s="7">
        <v>15</v>
      </c>
      <c r="E368" s="169" t="s">
        <v>19</v>
      </c>
      <c r="F368" s="176">
        <v>15</v>
      </c>
      <c r="G368" s="176">
        <v>1</v>
      </c>
      <c r="H368" s="176">
        <v>1</v>
      </c>
      <c r="I368" s="176"/>
      <c r="J368" s="68">
        <f t="shared" si="38"/>
        <v>94.117647058823536</v>
      </c>
    </row>
    <row r="369" spans="1:10" ht="15.75" thickBot="1" x14ac:dyDescent="0.3">
      <c r="A369" s="121"/>
      <c r="B369" s="4"/>
      <c r="C369" s="4"/>
      <c r="D369" s="7"/>
      <c r="E369" s="147" t="s">
        <v>6</v>
      </c>
      <c r="F369" s="198">
        <f t="shared" ref="F369:I369" si="39">SUM(F354:F368)/15</f>
        <v>15.2</v>
      </c>
      <c r="G369" s="198">
        <f t="shared" si="39"/>
        <v>1.4666666666666666</v>
      </c>
      <c r="H369" s="198">
        <f t="shared" si="39"/>
        <v>0.33333333333333331</v>
      </c>
      <c r="I369" s="198">
        <f t="shared" si="39"/>
        <v>0</v>
      </c>
      <c r="J369" s="80">
        <f>SUM(J354:J368)/15</f>
        <v>95.816993464052274</v>
      </c>
    </row>
    <row r="370" spans="1:10" s="197" customFormat="1" ht="36" x14ac:dyDescent="0.2">
      <c r="A370" s="235" t="s">
        <v>416</v>
      </c>
      <c r="B370" s="314">
        <v>29</v>
      </c>
      <c r="C370" s="314">
        <v>17</v>
      </c>
      <c r="D370" s="314">
        <v>51</v>
      </c>
      <c r="E370" s="261"/>
      <c r="F370" s="259">
        <v>3</v>
      </c>
      <c r="G370" s="259">
        <v>2</v>
      </c>
      <c r="H370" s="192">
        <v>1</v>
      </c>
      <c r="I370" s="192">
        <v>0</v>
      </c>
      <c r="J370" s="263" t="s">
        <v>62</v>
      </c>
    </row>
    <row r="371" spans="1:10" s="197" customFormat="1" ht="12.75" thickBot="1" x14ac:dyDescent="0.25">
      <c r="A371" s="189" t="s">
        <v>130</v>
      </c>
      <c r="B371" s="315"/>
      <c r="C371" s="315"/>
      <c r="D371" s="315"/>
      <c r="E371" s="262"/>
      <c r="F371" s="267"/>
      <c r="G371" s="267"/>
      <c r="H371" s="192"/>
      <c r="I371" s="192"/>
      <c r="J371" s="327"/>
    </row>
    <row r="372" spans="1:10" ht="15.75" thickBot="1" x14ac:dyDescent="0.3">
      <c r="A372" s="121"/>
      <c r="B372" s="4"/>
      <c r="C372" s="4"/>
      <c r="D372" s="7">
        <v>1</v>
      </c>
      <c r="E372" s="169" t="s">
        <v>9</v>
      </c>
      <c r="F372" s="176">
        <v>15</v>
      </c>
      <c r="G372" s="176">
        <v>2</v>
      </c>
      <c r="H372" s="176"/>
      <c r="I372" s="176"/>
      <c r="J372" s="68">
        <f>SUM((F372*3+G372*2+H372*1+I372*0)*100/51)</f>
        <v>96.078431372549019</v>
      </c>
    </row>
    <row r="373" spans="1:10" ht="23.25" thickBot="1" x14ac:dyDescent="0.3">
      <c r="A373" s="121"/>
      <c r="B373" s="4"/>
      <c r="C373" s="4"/>
      <c r="D373" s="7">
        <v>2</v>
      </c>
      <c r="E373" s="169" t="s">
        <v>123</v>
      </c>
      <c r="F373" s="176">
        <v>16</v>
      </c>
      <c r="G373" s="176">
        <v>1</v>
      </c>
      <c r="H373" s="176"/>
      <c r="I373" s="176"/>
      <c r="J373" s="68">
        <f t="shared" ref="J373:J386" si="40">SUM((F373*3+G373*2+H373*1+I373*0)*100/51)</f>
        <v>98.039215686274517</v>
      </c>
    </row>
    <row r="374" spans="1:10" ht="15.75" thickBot="1" x14ac:dyDescent="0.3">
      <c r="A374" s="121"/>
      <c r="B374" s="4"/>
      <c r="C374" s="4"/>
      <c r="D374" s="7">
        <v>3</v>
      </c>
      <c r="E374" s="169" t="s">
        <v>11</v>
      </c>
      <c r="F374" s="176">
        <v>15</v>
      </c>
      <c r="G374" s="176">
        <v>2</v>
      </c>
      <c r="H374" s="176"/>
      <c r="I374" s="176"/>
      <c r="J374" s="68">
        <f t="shared" si="40"/>
        <v>96.078431372549019</v>
      </c>
    </row>
    <row r="375" spans="1:10" ht="15.75" thickBot="1" x14ac:dyDescent="0.3">
      <c r="A375" s="121"/>
      <c r="B375" s="4"/>
      <c r="C375" s="4"/>
      <c r="D375" s="7">
        <v>4</v>
      </c>
      <c r="E375" s="169" t="s">
        <v>12</v>
      </c>
      <c r="F375" s="176">
        <v>14</v>
      </c>
      <c r="G375" s="176">
        <v>3</v>
      </c>
      <c r="H375" s="176"/>
      <c r="I375" s="176"/>
      <c r="J375" s="68">
        <f t="shared" si="40"/>
        <v>94.117647058823536</v>
      </c>
    </row>
    <row r="376" spans="1:10" ht="15.75" thickBot="1" x14ac:dyDescent="0.3">
      <c r="A376" s="121"/>
      <c r="B376" s="4"/>
      <c r="C376" s="4"/>
      <c r="D376" s="7">
        <v>5</v>
      </c>
      <c r="E376" s="169" t="s">
        <v>13</v>
      </c>
      <c r="F376" s="176">
        <v>14</v>
      </c>
      <c r="G376" s="176">
        <v>2</v>
      </c>
      <c r="H376" s="176">
        <v>1</v>
      </c>
      <c r="I376" s="176"/>
      <c r="J376" s="68">
        <f t="shared" si="40"/>
        <v>92.156862745098039</v>
      </c>
    </row>
    <row r="377" spans="1:10" ht="15.75" thickBot="1" x14ac:dyDescent="0.3">
      <c r="A377" s="121"/>
      <c r="B377" s="4"/>
      <c r="C377" s="4"/>
      <c r="D377" s="7">
        <v>6</v>
      </c>
      <c r="E377" s="169" t="s">
        <v>14</v>
      </c>
      <c r="F377" s="176">
        <v>15</v>
      </c>
      <c r="G377" s="176">
        <v>2</v>
      </c>
      <c r="H377" s="176"/>
      <c r="I377" s="176"/>
      <c r="J377" s="68">
        <f t="shared" si="40"/>
        <v>96.078431372549019</v>
      </c>
    </row>
    <row r="378" spans="1:10" ht="15.75" thickBot="1" x14ac:dyDescent="0.3">
      <c r="A378" s="121"/>
      <c r="B378" s="4"/>
      <c r="C378" s="4"/>
      <c r="D378" s="7">
        <v>7</v>
      </c>
      <c r="E378" s="169" t="s">
        <v>124</v>
      </c>
      <c r="F378" s="176">
        <v>15</v>
      </c>
      <c r="G378" s="176">
        <v>2</v>
      </c>
      <c r="H378" s="176"/>
      <c r="I378" s="176"/>
      <c r="J378" s="68">
        <f t="shared" si="40"/>
        <v>96.078431372549019</v>
      </c>
    </row>
    <row r="379" spans="1:10" ht="15.75" thickBot="1" x14ac:dyDescent="0.3">
      <c r="A379" s="121"/>
      <c r="B379" s="4"/>
      <c r="C379" s="4"/>
      <c r="D379" s="7">
        <v>8</v>
      </c>
      <c r="E379" s="169" t="s">
        <v>96</v>
      </c>
      <c r="F379" s="176">
        <v>16</v>
      </c>
      <c r="G379" s="176">
        <v>1</v>
      </c>
      <c r="H379" s="176"/>
      <c r="I379" s="176"/>
      <c r="J379" s="68">
        <f t="shared" si="40"/>
        <v>98.039215686274517</v>
      </c>
    </row>
    <row r="380" spans="1:10" ht="15.75" thickBot="1" x14ac:dyDescent="0.3">
      <c r="A380" s="121"/>
      <c r="B380" s="4"/>
      <c r="C380" s="4"/>
      <c r="D380" s="7">
        <v>9</v>
      </c>
      <c r="E380" s="169" t="s">
        <v>15</v>
      </c>
      <c r="F380" s="176">
        <v>15</v>
      </c>
      <c r="G380" s="176">
        <v>1</v>
      </c>
      <c r="H380" s="176">
        <v>1</v>
      </c>
      <c r="I380" s="176"/>
      <c r="J380" s="68">
        <f t="shared" si="40"/>
        <v>94.117647058823536</v>
      </c>
    </row>
    <row r="381" spans="1:10" ht="23.25" thickBot="1" x14ac:dyDescent="0.3">
      <c r="A381" s="121"/>
      <c r="B381" s="4"/>
      <c r="C381" s="4"/>
      <c r="D381" s="7">
        <v>10</v>
      </c>
      <c r="E381" s="169" t="s">
        <v>16</v>
      </c>
      <c r="F381" s="176">
        <v>17</v>
      </c>
      <c r="G381" s="176"/>
      <c r="H381" s="176"/>
      <c r="I381" s="176"/>
      <c r="J381" s="68">
        <f t="shared" si="40"/>
        <v>100</v>
      </c>
    </row>
    <row r="382" spans="1:10" ht="15.75" thickBot="1" x14ac:dyDescent="0.3">
      <c r="A382" s="121"/>
      <c r="B382" s="4"/>
      <c r="C382" s="4"/>
      <c r="D382" s="7">
        <v>11</v>
      </c>
      <c r="E382" s="169" t="s">
        <v>20</v>
      </c>
      <c r="F382" s="176">
        <v>17</v>
      </c>
      <c r="G382" s="176"/>
      <c r="H382" s="176"/>
      <c r="I382" s="176"/>
      <c r="J382" s="68">
        <f t="shared" si="40"/>
        <v>100</v>
      </c>
    </row>
    <row r="383" spans="1:10" ht="15.75" thickBot="1" x14ac:dyDescent="0.3">
      <c r="A383" s="121"/>
      <c r="B383" s="4"/>
      <c r="C383" s="4"/>
      <c r="D383" s="7">
        <v>12</v>
      </c>
      <c r="E383" s="169" t="s">
        <v>22</v>
      </c>
      <c r="F383" s="176">
        <v>16</v>
      </c>
      <c r="G383" s="176">
        <v>1</v>
      </c>
      <c r="H383" s="176"/>
      <c r="I383" s="176"/>
      <c r="J383" s="68">
        <f t="shared" si="40"/>
        <v>98.039215686274517</v>
      </c>
    </row>
    <row r="384" spans="1:10" ht="15.75" thickBot="1" x14ac:dyDescent="0.3">
      <c r="A384" s="121"/>
      <c r="B384" s="4"/>
      <c r="C384" s="4"/>
      <c r="D384" s="7">
        <v>13</v>
      </c>
      <c r="E384" s="169" t="s">
        <v>17</v>
      </c>
      <c r="F384" s="176">
        <v>17</v>
      </c>
      <c r="G384" s="176"/>
      <c r="H384" s="176"/>
      <c r="I384" s="176"/>
      <c r="J384" s="68">
        <f t="shared" si="40"/>
        <v>100</v>
      </c>
    </row>
    <row r="385" spans="1:10" ht="15.75" thickBot="1" x14ac:dyDescent="0.3">
      <c r="A385" s="121"/>
      <c r="B385" s="4"/>
      <c r="C385" s="4"/>
      <c r="D385" s="7">
        <v>14</v>
      </c>
      <c r="E385" s="169" t="s">
        <v>18</v>
      </c>
      <c r="F385" s="176">
        <v>17</v>
      </c>
      <c r="G385" s="176"/>
      <c r="H385" s="176"/>
      <c r="I385" s="176"/>
      <c r="J385" s="68">
        <f t="shared" si="40"/>
        <v>100</v>
      </c>
    </row>
    <row r="386" spans="1:10" ht="15.75" thickBot="1" x14ac:dyDescent="0.3">
      <c r="A386" s="121"/>
      <c r="B386" s="4"/>
      <c r="C386" s="4"/>
      <c r="D386" s="7">
        <v>15</v>
      </c>
      <c r="E386" s="169" t="s">
        <v>19</v>
      </c>
      <c r="F386" s="176">
        <v>15</v>
      </c>
      <c r="G386" s="176"/>
      <c r="H386" s="176">
        <v>2</v>
      </c>
      <c r="I386" s="176"/>
      <c r="J386" s="68">
        <f t="shared" si="40"/>
        <v>92.156862745098039</v>
      </c>
    </row>
    <row r="387" spans="1:10" ht="15.75" thickBot="1" x14ac:dyDescent="0.3">
      <c r="A387" s="121"/>
      <c r="B387" s="4"/>
      <c r="C387" s="4"/>
      <c r="D387" s="7"/>
      <c r="E387" s="147" t="s">
        <v>6</v>
      </c>
      <c r="F387" s="198">
        <f t="shared" ref="F387:I387" si="41">SUM(F372:F386)/15</f>
        <v>15.6</v>
      </c>
      <c r="G387" s="198">
        <f t="shared" si="41"/>
        <v>1.1333333333333333</v>
      </c>
      <c r="H387" s="198">
        <f t="shared" si="41"/>
        <v>0.26666666666666666</v>
      </c>
      <c r="I387" s="198">
        <f t="shared" si="41"/>
        <v>0</v>
      </c>
      <c r="J387" s="80">
        <f>SUM(J372:J386)/15</f>
        <v>96.732026143790861</v>
      </c>
    </row>
    <row r="388" spans="1:10" s="197" customFormat="1" ht="36" x14ac:dyDescent="0.2">
      <c r="A388" s="235" t="s">
        <v>417</v>
      </c>
      <c r="B388" s="314">
        <v>29</v>
      </c>
      <c r="C388" s="314">
        <v>17</v>
      </c>
      <c r="D388" s="314">
        <v>51</v>
      </c>
      <c r="E388" s="261"/>
      <c r="F388" s="259">
        <v>3</v>
      </c>
      <c r="G388" s="259">
        <v>2</v>
      </c>
      <c r="H388" s="192">
        <v>1</v>
      </c>
      <c r="I388" s="192">
        <v>0</v>
      </c>
      <c r="J388" s="263" t="s">
        <v>62</v>
      </c>
    </row>
    <row r="389" spans="1:10" s="197" customFormat="1" ht="12.75" thickBot="1" x14ac:dyDescent="0.25">
      <c r="A389" s="189" t="s">
        <v>134</v>
      </c>
      <c r="B389" s="315"/>
      <c r="C389" s="315"/>
      <c r="D389" s="315"/>
      <c r="E389" s="262"/>
      <c r="F389" s="267"/>
      <c r="G389" s="267"/>
      <c r="H389" s="192"/>
      <c r="I389" s="192"/>
      <c r="J389" s="327"/>
    </row>
    <row r="390" spans="1:10" ht="15.75" thickBot="1" x14ac:dyDescent="0.3">
      <c r="A390" s="121"/>
      <c r="B390" s="4"/>
      <c r="C390" s="4"/>
      <c r="D390" s="7">
        <v>1</v>
      </c>
      <c r="E390" s="169" t="s">
        <v>9</v>
      </c>
      <c r="F390" s="176">
        <v>17</v>
      </c>
      <c r="G390" s="176"/>
      <c r="H390" s="176"/>
      <c r="I390" s="176"/>
      <c r="J390" s="68">
        <f>SUM((F390*3+G390*2+H390*1+I390*0)*100/51)</f>
        <v>100</v>
      </c>
    </row>
    <row r="391" spans="1:10" ht="23.25" thickBot="1" x14ac:dyDescent="0.3">
      <c r="A391" s="121"/>
      <c r="B391" s="4"/>
      <c r="C391" s="4"/>
      <c r="D391" s="7">
        <v>2</v>
      </c>
      <c r="E391" s="169" t="s">
        <v>123</v>
      </c>
      <c r="F391" s="176">
        <v>17</v>
      </c>
      <c r="G391" s="176"/>
      <c r="H391" s="176"/>
      <c r="I391" s="176"/>
      <c r="J391" s="68">
        <f t="shared" ref="J391:J404" si="42">SUM((F391*3+G391*2+H391*1+I391*0)*100/51)</f>
        <v>100</v>
      </c>
    </row>
    <row r="392" spans="1:10" ht="15.75" thickBot="1" x14ac:dyDescent="0.3">
      <c r="A392" s="121"/>
      <c r="B392" s="4"/>
      <c r="C392" s="4"/>
      <c r="D392" s="7">
        <v>3</v>
      </c>
      <c r="E392" s="169" t="s">
        <v>11</v>
      </c>
      <c r="F392" s="176">
        <v>16</v>
      </c>
      <c r="G392" s="176">
        <v>1</v>
      </c>
      <c r="H392" s="176"/>
      <c r="I392" s="176"/>
      <c r="J392" s="68">
        <f t="shared" si="42"/>
        <v>98.039215686274517</v>
      </c>
    </row>
    <row r="393" spans="1:10" ht="15.75" thickBot="1" x14ac:dyDescent="0.3">
      <c r="A393" s="121"/>
      <c r="B393" s="4"/>
      <c r="C393" s="4"/>
      <c r="D393" s="7">
        <v>4</v>
      </c>
      <c r="E393" s="169" t="s">
        <v>12</v>
      </c>
      <c r="F393" s="176">
        <v>17</v>
      </c>
      <c r="G393" s="176"/>
      <c r="H393" s="176"/>
      <c r="I393" s="176"/>
      <c r="J393" s="68">
        <f t="shared" si="42"/>
        <v>100</v>
      </c>
    </row>
    <row r="394" spans="1:10" ht="15.75" thickBot="1" x14ac:dyDescent="0.3">
      <c r="A394" s="121"/>
      <c r="B394" s="4"/>
      <c r="C394" s="4"/>
      <c r="D394" s="7">
        <v>5</v>
      </c>
      <c r="E394" s="169" t="s">
        <v>13</v>
      </c>
      <c r="F394" s="176">
        <v>17</v>
      </c>
      <c r="G394" s="176"/>
      <c r="H394" s="176"/>
      <c r="I394" s="176"/>
      <c r="J394" s="68">
        <f t="shared" si="42"/>
        <v>100</v>
      </c>
    </row>
    <row r="395" spans="1:10" ht="15.75" thickBot="1" x14ac:dyDescent="0.3">
      <c r="A395" s="121"/>
      <c r="B395" s="4"/>
      <c r="C395" s="4"/>
      <c r="D395" s="7">
        <v>6</v>
      </c>
      <c r="E395" s="169" t="s">
        <v>14</v>
      </c>
      <c r="F395" s="176">
        <v>17</v>
      </c>
      <c r="G395" s="176"/>
      <c r="H395" s="176"/>
      <c r="I395" s="176"/>
      <c r="J395" s="68">
        <f t="shared" si="42"/>
        <v>100</v>
      </c>
    </row>
    <row r="396" spans="1:10" ht="15.75" thickBot="1" x14ac:dyDescent="0.3">
      <c r="A396" s="121"/>
      <c r="B396" s="4"/>
      <c r="C396" s="4"/>
      <c r="D396" s="7">
        <v>7</v>
      </c>
      <c r="E396" s="169" t="s">
        <v>124</v>
      </c>
      <c r="F396" s="176">
        <v>17</v>
      </c>
      <c r="G396" s="176"/>
      <c r="H396" s="176"/>
      <c r="I396" s="176"/>
      <c r="J396" s="68">
        <f t="shared" si="42"/>
        <v>100</v>
      </c>
    </row>
    <row r="397" spans="1:10" ht="15.75" thickBot="1" x14ac:dyDescent="0.3">
      <c r="A397" s="121"/>
      <c r="B397" s="4"/>
      <c r="C397" s="4"/>
      <c r="D397" s="7">
        <v>8</v>
      </c>
      <c r="E397" s="169" t="s">
        <v>96</v>
      </c>
      <c r="F397" s="176">
        <v>17</v>
      </c>
      <c r="G397" s="176"/>
      <c r="H397" s="176"/>
      <c r="I397" s="176"/>
      <c r="J397" s="68">
        <f t="shared" si="42"/>
        <v>100</v>
      </c>
    </row>
    <row r="398" spans="1:10" ht="15.75" thickBot="1" x14ac:dyDescent="0.3">
      <c r="A398" s="121"/>
      <c r="B398" s="4"/>
      <c r="C398" s="4"/>
      <c r="D398" s="7">
        <v>9</v>
      </c>
      <c r="E398" s="169" t="s">
        <v>15</v>
      </c>
      <c r="F398" s="176">
        <v>15</v>
      </c>
      <c r="G398" s="176">
        <v>1</v>
      </c>
      <c r="H398" s="176">
        <v>1</v>
      </c>
      <c r="I398" s="176"/>
      <c r="J398" s="68">
        <f t="shared" si="42"/>
        <v>94.117647058823536</v>
      </c>
    </row>
    <row r="399" spans="1:10" ht="23.25" thickBot="1" x14ac:dyDescent="0.3">
      <c r="A399" s="121"/>
      <c r="B399" s="4"/>
      <c r="C399" s="4"/>
      <c r="D399" s="7">
        <v>10</v>
      </c>
      <c r="E399" s="169" t="s">
        <v>16</v>
      </c>
      <c r="F399" s="176">
        <v>17</v>
      </c>
      <c r="G399" s="176"/>
      <c r="H399" s="176"/>
      <c r="I399" s="176"/>
      <c r="J399" s="68">
        <f t="shared" si="42"/>
        <v>100</v>
      </c>
    </row>
    <row r="400" spans="1:10" ht="15.75" thickBot="1" x14ac:dyDescent="0.3">
      <c r="A400" s="121"/>
      <c r="B400" s="4"/>
      <c r="C400" s="4"/>
      <c r="D400" s="7">
        <v>11</v>
      </c>
      <c r="E400" s="169" t="s">
        <v>20</v>
      </c>
      <c r="F400" s="176">
        <v>17</v>
      </c>
      <c r="G400" s="176"/>
      <c r="H400" s="176"/>
      <c r="I400" s="176"/>
      <c r="J400" s="68">
        <f t="shared" si="42"/>
        <v>100</v>
      </c>
    </row>
    <row r="401" spans="1:10" ht="15.75" thickBot="1" x14ac:dyDescent="0.3">
      <c r="A401" s="121"/>
      <c r="B401" s="4"/>
      <c r="C401" s="4"/>
      <c r="D401" s="7">
        <v>12</v>
      </c>
      <c r="E401" s="169" t="s">
        <v>22</v>
      </c>
      <c r="F401" s="176">
        <v>15</v>
      </c>
      <c r="G401" s="176">
        <v>2</v>
      </c>
      <c r="H401" s="176"/>
      <c r="I401" s="176"/>
      <c r="J401" s="68">
        <f t="shared" si="42"/>
        <v>96.078431372549019</v>
      </c>
    </row>
    <row r="402" spans="1:10" ht="15.75" thickBot="1" x14ac:dyDescent="0.3">
      <c r="A402" s="121"/>
      <c r="B402" s="4"/>
      <c r="C402" s="4"/>
      <c r="D402" s="7">
        <v>13</v>
      </c>
      <c r="E402" s="169" t="s">
        <v>17</v>
      </c>
      <c r="F402" s="176">
        <v>17</v>
      </c>
      <c r="G402" s="176"/>
      <c r="H402" s="176"/>
      <c r="I402" s="176"/>
      <c r="J402" s="68">
        <f t="shared" si="42"/>
        <v>100</v>
      </c>
    </row>
    <row r="403" spans="1:10" ht="15.75" thickBot="1" x14ac:dyDescent="0.3">
      <c r="A403" s="121"/>
      <c r="B403" s="4"/>
      <c r="C403" s="4"/>
      <c r="D403" s="7">
        <v>14</v>
      </c>
      <c r="E403" s="169" t="s">
        <v>18</v>
      </c>
      <c r="F403" s="176">
        <v>16</v>
      </c>
      <c r="G403" s="176">
        <v>1</v>
      </c>
      <c r="H403" s="176"/>
      <c r="I403" s="176"/>
      <c r="J403" s="68">
        <f t="shared" si="42"/>
        <v>98.039215686274517</v>
      </c>
    </row>
    <row r="404" spans="1:10" ht="15.75" thickBot="1" x14ac:dyDescent="0.3">
      <c r="A404" s="121"/>
      <c r="B404" s="4"/>
      <c r="C404" s="4"/>
      <c r="D404" s="7">
        <v>15</v>
      </c>
      <c r="E404" s="169" t="s">
        <v>19</v>
      </c>
      <c r="F404" s="176">
        <v>16</v>
      </c>
      <c r="G404" s="176">
        <v>1</v>
      </c>
      <c r="H404" s="176"/>
      <c r="I404" s="176"/>
      <c r="J404" s="68">
        <f t="shared" si="42"/>
        <v>98.039215686274517</v>
      </c>
    </row>
    <row r="405" spans="1:10" ht="15.75" thickBot="1" x14ac:dyDescent="0.3">
      <c r="A405" s="121"/>
      <c r="B405" s="4"/>
      <c r="C405" s="4"/>
      <c r="D405" s="7"/>
      <c r="E405" s="147" t="s">
        <v>6</v>
      </c>
      <c r="F405" s="198">
        <f t="shared" ref="F405:I405" si="43">SUM(F390:F404)/15</f>
        <v>16.533333333333335</v>
      </c>
      <c r="G405" s="198">
        <f t="shared" si="43"/>
        <v>0.4</v>
      </c>
      <c r="H405" s="198">
        <f t="shared" si="43"/>
        <v>6.6666666666666666E-2</v>
      </c>
      <c r="I405" s="198">
        <f t="shared" si="43"/>
        <v>0</v>
      </c>
      <c r="J405" s="80">
        <f>SUM(J390:J404)/15</f>
        <v>98.954248366013047</v>
      </c>
    </row>
    <row r="406" spans="1:10" s="197" customFormat="1" ht="36" x14ac:dyDescent="0.2">
      <c r="A406" s="235" t="s">
        <v>418</v>
      </c>
      <c r="B406" s="314">
        <v>29</v>
      </c>
      <c r="C406" s="314">
        <v>17</v>
      </c>
      <c r="D406" s="314">
        <v>51</v>
      </c>
      <c r="E406" s="261"/>
      <c r="F406" s="259">
        <v>3</v>
      </c>
      <c r="G406" s="259">
        <v>2</v>
      </c>
      <c r="H406" s="192">
        <v>1</v>
      </c>
      <c r="I406" s="192">
        <v>0</v>
      </c>
      <c r="J406" s="263" t="s">
        <v>62</v>
      </c>
    </row>
    <row r="407" spans="1:10" s="197" customFormat="1" ht="12.75" thickBot="1" x14ac:dyDescent="0.25">
      <c r="A407" s="189" t="s">
        <v>132</v>
      </c>
      <c r="B407" s="315"/>
      <c r="C407" s="315"/>
      <c r="D407" s="315"/>
      <c r="E407" s="262"/>
      <c r="F407" s="267"/>
      <c r="G407" s="267"/>
      <c r="H407" s="192"/>
      <c r="I407" s="192"/>
      <c r="J407" s="327"/>
    </row>
    <row r="408" spans="1:10" ht="15.75" thickBot="1" x14ac:dyDescent="0.3">
      <c r="A408" s="121"/>
      <c r="B408" s="4"/>
      <c r="C408" s="4"/>
      <c r="D408" s="7">
        <v>1</v>
      </c>
      <c r="E408" s="169" t="s">
        <v>9</v>
      </c>
      <c r="F408" s="176">
        <v>17</v>
      </c>
      <c r="G408" s="176"/>
      <c r="H408" s="176"/>
      <c r="I408" s="176"/>
      <c r="J408" s="68">
        <f>SUM((F408*3+G408*2+H408*1+I408*0)*100/51)</f>
        <v>100</v>
      </c>
    </row>
    <row r="409" spans="1:10" ht="23.25" thickBot="1" x14ac:dyDescent="0.3">
      <c r="A409" s="121"/>
      <c r="B409" s="4"/>
      <c r="C409" s="4"/>
      <c r="D409" s="7">
        <v>2</v>
      </c>
      <c r="E409" s="169" t="s">
        <v>123</v>
      </c>
      <c r="F409" s="176">
        <v>17</v>
      </c>
      <c r="G409" s="176"/>
      <c r="H409" s="176"/>
      <c r="I409" s="176"/>
      <c r="J409" s="68">
        <f t="shared" ref="J409:J422" si="44">SUM((F409*3+G409*2+H409*1+I409*0)*100/51)</f>
        <v>100</v>
      </c>
    </row>
    <row r="410" spans="1:10" ht="15.75" thickBot="1" x14ac:dyDescent="0.3">
      <c r="A410" s="121"/>
      <c r="B410" s="4"/>
      <c r="C410" s="4"/>
      <c r="D410" s="7">
        <v>3</v>
      </c>
      <c r="E410" s="169" t="s">
        <v>11</v>
      </c>
      <c r="F410" s="176">
        <v>15</v>
      </c>
      <c r="G410" s="176">
        <v>2</v>
      </c>
      <c r="H410" s="176"/>
      <c r="I410" s="176"/>
      <c r="J410" s="68">
        <f t="shared" si="44"/>
        <v>96.078431372549019</v>
      </c>
    </row>
    <row r="411" spans="1:10" ht="15.75" thickBot="1" x14ac:dyDescent="0.3">
      <c r="A411" s="121"/>
      <c r="B411" s="4"/>
      <c r="C411" s="4"/>
      <c r="D411" s="7">
        <v>4</v>
      </c>
      <c r="E411" s="169" t="s">
        <v>12</v>
      </c>
      <c r="F411" s="176">
        <v>14</v>
      </c>
      <c r="G411" s="176">
        <v>2</v>
      </c>
      <c r="H411" s="176">
        <v>1</v>
      </c>
      <c r="I411" s="176"/>
      <c r="J411" s="68">
        <f t="shared" si="44"/>
        <v>92.156862745098039</v>
      </c>
    </row>
    <row r="412" spans="1:10" ht="15.75" thickBot="1" x14ac:dyDescent="0.3">
      <c r="A412" s="121"/>
      <c r="B412" s="4"/>
      <c r="C412" s="4"/>
      <c r="D412" s="7">
        <v>5</v>
      </c>
      <c r="E412" s="169" t="s">
        <v>13</v>
      </c>
      <c r="F412" s="176">
        <v>16</v>
      </c>
      <c r="G412" s="176">
        <v>1</v>
      </c>
      <c r="H412" s="176"/>
      <c r="I412" s="176"/>
      <c r="J412" s="68">
        <f t="shared" si="44"/>
        <v>98.039215686274517</v>
      </c>
    </row>
    <row r="413" spans="1:10" ht="15.75" thickBot="1" x14ac:dyDescent="0.3">
      <c r="A413" s="121"/>
      <c r="B413" s="4"/>
      <c r="C413" s="4"/>
      <c r="D413" s="7">
        <v>6</v>
      </c>
      <c r="E413" s="169" t="s">
        <v>14</v>
      </c>
      <c r="F413" s="176">
        <v>15</v>
      </c>
      <c r="G413" s="176">
        <v>2</v>
      </c>
      <c r="H413" s="176"/>
      <c r="I413" s="176"/>
      <c r="J413" s="68">
        <f t="shared" si="44"/>
        <v>96.078431372549019</v>
      </c>
    </row>
    <row r="414" spans="1:10" ht="15.75" thickBot="1" x14ac:dyDescent="0.3">
      <c r="A414" s="121"/>
      <c r="B414" s="4"/>
      <c r="C414" s="4"/>
      <c r="D414" s="7">
        <v>7</v>
      </c>
      <c r="E414" s="169" t="s">
        <v>124</v>
      </c>
      <c r="F414" s="176">
        <v>17</v>
      </c>
      <c r="G414" s="176"/>
      <c r="H414" s="176"/>
      <c r="I414" s="176"/>
      <c r="J414" s="68">
        <f t="shared" si="44"/>
        <v>100</v>
      </c>
    </row>
    <row r="415" spans="1:10" ht="15.75" thickBot="1" x14ac:dyDescent="0.3">
      <c r="A415" s="121"/>
      <c r="B415" s="4"/>
      <c r="C415" s="4"/>
      <c r="D415" s="7">
        <v>8</v>
      </c>
      <c r="E415" s="169" t="s">
        <v>96</v>
      </c>
      <c r="F415" s="176">
        <v>17</v>
      </c>
      <c r="G415" s="176"/>
      <c r="H415" s="176"/>
      <c r="I415" s="176"/>
      <c r="J415" s="68">
        <f t="shared" si="44"/>
        <v>100</v>
      </c>
    </row>
    <row r="416" spans="1:10" ht="15.75" thickBot="1" x14ac:dyDescent="0.3">
      <c r="A416" s="121"/>
      <c r="B416" s="4"/>
      <c r="C416" s="4"/>
      <c r="D416" s="7">
        <v>9</v>
      </c>
      <c r="E416" s="169" t="s">
        <v>15</v>
      </c>
      <c r="F416" s="176">
        <v>17</v>
      </c>
      <c r="G416" s="176"/>
      <c r="H416" s="176"/>
      <c r="I416" s="176"/>
      <c r="J416" s="68">
        <f t="shared" si="44"/>
        <v>100</v>
      </c>
    </row>
    <row r="417" spans="1:10" ht="23.25" thickBot="1" x14ac:dyDescent="0.3">
      <c r="A417" s="121"/>
      <c r="B417" s="4"/>
      <c r="C417" s="4"/>
      <c r="D417" s="7">
        <v>10</v>
      </c>
      <c r="E417" s="169" t="s">
        <v>16</v>
      </c>
      <c r="F417" s="176">
        <v>16</v>
      </c>
      <c r="G417" s="176">
        <v>1</v>
      </c>
      <c r="H417" s="176"/>
      <c r="I417" s="176"/>
      <c r="J417" s="68">
        <f t="shared" si="44"/>
        <v>98.039215686274517</v>
      </c>
    </row>
    <row r="418" spans="1:10" ht="15.75" thickBot="1" x14ac:dyDescent="0.3">
      <c r="A418" s="121"/>
      <c r="B418" s="4"/>
      <c r="C418" s="4"/>
      <c r="D418" s="7">
        <v>11</v>
      </c>
      <c r="E418" s="169" t="s">
        <v>20</v>
      </c>
      <c r="F418" s="176">
        <v>17</v>
      </c>
      <c r="G418" s="176"/>
      <c r="H418" s="176"/>
      <c r="I418" s="176"/>
      <c r="J418" s="68">
        <f t="shared" si="44"/>
        <v>100</v>
      </c>
    </row>
    <row r="419" spans="1:10" ht="15.75" thickBot="1" x14ac:dyDescent="0.3">
      <c r="A419" s="121"/>
      <c r="B419" s="4"/>
      <c r="C419" s="4"/>
      <c r="D419" s="7">
        <v>12</v>
      </c>
      <c r="E419" s="169" t="s">
        <v>22</v>
      </c>
      <c r="F419" s="176">
        <v>17</v>
      </c>
      <c r="G419" s="176"/>
      <c r="H419" s="176"/>
      <c r="I419" s="176"/>
      <c r="J419" s="68">
        <f t="shared" si="44"/>
        <v>100</v>
      </c>
    </row>
    <row r="420" spans="1:10" ht="15.75" thickBot="1" x14ac:dyDescent="0.3">
      <c r="A420" s="121"/>
      <c r="B420" s="4"/>
      <c r="C420" s="4"/>
      <c r="D420" s="7">
        <v>13</v>
      </c>
      <c r="E420" s="169" t="s">
        <v>17</v>
      </c>
      <c r="F420" s="176">
        <v>16</v>
      </c>
      <c r="G420" s="176">
        <v>1</v>
      </c>
      <c r="H420" s="176"/>
      <c r="I420" s="176"/>
      <c r="J420" s="68">
        <f t="shared" si="44"/>
        <v>98.039215686274517</v>
      </c>
    </row>
    <row r="421" spans="1:10" ht="15.75" thickBot="1" x14ac:dyDescent="0.3">
      <c r="A421" s="121"/>
      <c r="B421" s="4"/>
      <c r="C421" s="4"/>
      <c r="D421" s="7">
        <v>14</v>
      </c>
      <c r="E421" s="169" t="s">
        <v>18</v>
      </c>
      <c r="F421" s="176">
        <v>17</v>
      </c>
      <c r="G421" s="176"/>
      <c r="H421" s="176"/>
      <c r="I421" s="176"/>
      <c r="J421" s="68">
        <f t="shared" si="44"/>
        <v>100</v>
      </c>
    </row>
    <row r="422" spans="1:10" ht="15.75" thickBot="1" x14ac:dyDescent="0.3">
      <c r="A422" s="121"/>
      <c r="B422" s="4"/>
      <c r="C422" s="4"/>
      <c r="D422" s="7">
        <v>15</v>
      </c>
      <c r="E422" s="169" t="s">
        <v>19</v>
      </c>
      <c r="F422" s="176">
        <v>16</v>
      </c>
      <c r="G422" s="176">
        <v>1</v>
      </c>
      <c r="H422" s="176"/>
      <c r="I422" s="176"/>
      <c r="J422" s="68">
        <f t="shared" si="44"/>
        <v>98.039215686274517</v>
      </c>
    </row>
    <row r="423" spans="1:10" ht="15.75" thickBot="1" x14ac:dyDescent="0.3">
      <c r="A423" s="121"/>
      <c r="B423" s="4"/>
      <c r="C423" s="4"/>
      <c r="D423" s="7"/>
      <c r="E423" s="147" t="s">
        <v>6</v>
      </c>
      <c r="F423" s="198">
        <f t="shared" ref="F423:I423" si="45">SUM(F408:F422)/15</f>
        <v>16.266666666666666</v>
      </c>
      <c r="G423" s="198">
        <f t="shared" si="45"/>
        <v>0.66666666666666663</v>
      </c>
      <c r="H423" s="198">
        <f t="shared" si="45"/>
        <v>6.6666666666666666E-2</v>
      </c>
      <c r="I423" s="198">
        <f t="shared" si="45"/>
        <v>0</v>
      </c>
      <c r="J423" s="80">
        <f>SUM(J408:J422)/15</f>
        <v>98.431372549019613</v>
      </c>
    </row>
    <row r="424" spans="1:10" s="197" customFormat="1" ht="36" x14ac:dyDescent="0.2">
      <c r="A424" s="250" t="s">
        <v>419</v>
      </c>
      <c r="B424" s="326">
        <v>29</v>
      </c>
      <c r="C424" s="326">
        <v>17</v>
      </c>
      <c r="D424" s="326">
        <v>51</v>
      </c>
      <c r="E424" s="268"/>
      <c r="F424" s="267">
        <v>3</v>
      </c>
      <c r="G424" s="267">
        <v>2</v>
      </c>
      <c r="H424" s="252">
        <v>1</v>
      </c>
      <c r="I424" s="252">
        <v>0</v>
      </c>
      <c r="J424" s="263" t="s">
        <v>62</v>
      </c>
    </row>
    <row r="425" spans="1:10" s="197" customFormat="1" ht="12.75" thickBot="1" x14ac:dyDescent="0.25">
      <c r="A425" s="242" t="s">
        <v>420</v>
      </c>
      <c r="B425" s="315"/>
      <c r="C425" s="315"/>
      <c r="D425" s="315"/>
      <c r="E425" s="262"/>
      <c r="F425" s="267"/>
      <c r="G425" s="267"/>
      <c r="H425" s="252"/>
      <c r="I425" s="252"/>
      <c r="J425" s="327"/>
    </row>
    <row r="426" spans="1:10" ht="15.75" thickBot="1" x14ac:dyDescent="0.3">
      <c r="A426" s="121"/>
      <c r="B426" s="4"/>
      <c r="C426" s="4"/>
      <c r="D426" s="7">
        <v>1</v>
      </c>
      <c r="E426" s="169" t="s">
        <v>9</v>
      </c>
      <c r="F426" s="176">
        <v>15</v>
      </c>
      <c r="G426" s="176">
        <v>2</v>
      </c>
      <c r="H426" s="176"/>
      <c r="I426" s="176"/>
      <c r="J426" s="68">
        <f>SUM((F426*3+G426*2+H426*1+I426*0)*100/51)</f>
        <v>96.078431372549019</v>
      </c>
    </row>
    <row r="427" spans="1:10" ht="23.25" thickBot="1" x14ac:dyDescent="0.3">
      <c r="A427" s="121"/>
      <c r="B427" s="4"/>
      <c r="C427" s="4"/>
      <c r="D427" s="7">
        <v>2</v>
      </c>
      <c r="E427" s="169" t="s">
        <v>123</v>
      </c>
      <c r="F427" s="176">
        <v>15</v>
      </c>
      <c r="G427" s="176">
        <v>2</v>
      </c>
      <c r="H427" s="176"/>
      <c r="I427" s="176"/>
      <c r="J427" s="68">
        <f t="shared" ref="J427:J440" si="46">SUM((F427*3+G427*2+H427*1+I427*0)*100/51)</f>
        <v>96.078431372549019</v>
      </c>
    </row>
    <row r="428" spans="1:10" ht="15.75" thickBot="1" x14ac:dyDescent="0.3">
      <c r="A428" s="121"/>
      <c r="B428" s="4"/>
      <c r="C428" s="4"/>
      <c r="D428" s="7">
        <v>3</v>
      </c>
      <c r="E428" s="169" t="s">
        <v>11</v>
      </c>
      <c r="F428" s="176">
        <v>16</v>
      </c>
      <c r="G428" s="176">
        <v>1</v>
      </c>
      <c r="H428" s="176"/>
      <c r="I428" s="176"/>
      <c r="J428" s="68">
        <f t="shared" si="46"/>
        <v>98.039215686274517</v>
      </c>
    </row>
    <row r="429" spans="1:10" ht="15.75" thickBot="1" x14ac:dyDescent="0.3">
      <c r="A429" s="121"/>
      <c r="B429" s="4"/>
      <c r="C429" s="4"/>
      <c r="D429" s="7">
        <v>4</v>
      </c>
      <c r="E429" s="169" t="s">
        <v>12</v>
      </c>
      <c r="F429" s="176">
        <v>15</v>
      </c>
      <c r="G429" s="176">
        <v>2</v>
      </c>
      <c r="H429" s="176"/>
      <c r="I429" s="176"/>
      <c r="J429" s="68">
        <f t="shared" si="46"/>
        <v>96.078431372549019</v>
      </c>
    </row>
    <row r="430" spans="1:10" ht="15.75" thickBot="1" x14ac:dyDescent="0.3">
      <c r="A430" s="121"/>
      <c r="B430" s="4"/>
      <c r="C430" s="4"/>
      <c r="D430" s="7">
        <v>5</v>
      </c>
      <c r="E430" s="169" t="s">
        <v>13</v>
      </c>
      <c r="F430" s="176">
        <v>15</v>
      </c>
      <c r="G430" s="176">
        <v>1</v>
      </c>
      <c r="H430" s="176">
        <v>1</v>
      </c>
      <c r="I430" s="176"/>
      <c r="J430" s="68">
        <f t="shared" si="46"/>
        <v>94.117647058823536</v>
      </c>
    </row>
    <row r="431" spans="1:10" ht="15.75" thickBot="1" x14ac:dyDescent="0.3">
      <c r="A431" s="121"/>
      <c r="B431" s="4"/>
      <c r="C431" s="4"/>
      <c r="D431" s="7">
        <v>6</v>
      </c>
      <c r="E431" s="169" t="s">
        <v>14</v>
      </c>
      <c r="F431" s="176">
        <v>16</v>
      </c>
      <c r="G431" s="176">
        <v>1</v>
      </c>
      <c r="H431" s="176"/>
      <c r="I431" s="176"/>
      <c r="J431" s="68">
        <f t="shared" si="46"/>
        <v>98.039215686274517</v>
      </c>
    </row>
    <row r="432" spans="1:10" ht="15.75" thickBot="1" x14ac:dyDescent="0.3">
      <c r="A432" s="121"/>
      <c r="B432" s="4"/>
      <c r="C432" s="4"/>
      <c r="D432" s="7">
        <v>7</v>
      </c>
      <c r="E432" s="169" t="s">
        <v>124</v>
      </c>
      <c r="F432" s="176">
        <v>17</v>
      </c>
      <c r="G432" s="176"/>
      <c r="H432" s="176"/>
      <c r="I432" s="176"/>
      <c r="J432" s="68">
        <f t="shared" si="46"/>
        <v>100</v>
      </c>
    </row>
    <row r="433" spans="1:10" ht="15.75" thickBot="1" x14ac:dyDescent="0.3">
      <c r="A433" s="121"/>
      <c r="B433" s="4"/>
      <c r="C433" s="4"/>
      <c r="D433" s="7">
        <v>8</v>
      </c>
      <c r="E433" s="169" t="s">
        <v>96</v>
      </c>
      <c r="F433" s="176">
        <v>17</v>
      </c>
      <c r="G433" s="176"/>
      <c r="H433" s="176"/>
      <c r="I433" s="176"/>
      <c r="J433" s="68">
        <f t="shared" si="46"/>
        <v>100</v>
      </c>
    </row>
    <row r="434" spans="1:10" ht="15.75" thickBot="1" x14ac:dyDescent="0.3">
      <c r="A434" s="121"/>
      <c r="B434" s="4"/>
      <c r="C434" s="4"/>
      <c r="D434" s="7">
        <v>9</v>
      </c>
      <c r="E434" s="169" t="s">
        <v>15</v>
      </c>
      <c r="F434" s="176">
        <v>16</v>
      </c>
      <c r="G434" s="176">
        <v>1</v>
      </c>
      <c r="H434" s="176"/>
      <c r="I434" s="176"/>
      <c r="J434" s="68">
        <f t="shared" si="46"/>
        <v>98.039215686274517</v>
      </c>
    </row>
    <row r="435" spans="1:10" ht="23.25" thickBot="1" x14ac:dyDescent="0.3">
      <c r="A435" s="121"/>
      <c r="B435" s="4"/>
      <c r="C435" s="4"/>
      <c r="D435" s="7">
        <v>10</v>
      </c>
      <c r="E435" s="169" t="s">
        <v>16</v>
      </c>
      <c r="F435" s="176">
        <v>15</v>
      </c>
      <c r="G435" s="176">
        <v>1</v>
      </c>
      <c r="H435" s="176">
        <v>1</v>
      </c>
      <c r="I435" s="176"/>
      <c r="J435" s="68">
        <f t="shared" si="46"/>
        <v>94.117647058823536</v>
      </c>
    </row>
    <row r="436" spans="1:10" ht="15.75" thickBot="1" x14ac:dyDescent="0.3">
      <c r="A436" s="121"/>
      <c r="B436" s="4"/>
      <c r="C436" s="4"/>
      <c r="D436" s="7">
        <v>11</v>
      </c>
      <c r="E436" s="169" t="s">
        <v>20</v>
      </c>
      <c r="F436" s="176">
        <v>14</v>
      </c>
      <c r="G436" s="176">
        <v>2</v>
      </c>
      <c r="H436" s="176">
        <v>1</v>
      </c>
      <c r="I436" s="176"/>
      <c r="J436" s="68">
        <f t="shared" si="46"/>
        <v>92.156862745098039</v>
      </c>
    </row>
    <row r="437" spans="1:10" ht="15.75" thickBot="1" x14ac:dyDescent="0.3">
      <c r="A437" s="121"/>
      <c r="B437" s="4"/>
      <c r="C437" s="4"/>
      <c r="D437" s="7">
        <v>12</v>
      </c>
      <c r="E437" s="169" t="s">
        <v>22</v>
      </c>
      <c r="F437" s="176">
        <v>15</v>
      </c>
      <c r="G437" s="176">
        <v>2</v>
      </c>
      <c r="H437" s="176"/>
      <c r="I437" s="176"/>
      <c r="J437" s="68">
        <f t="shared" si="46"/>
        <v>96.078431372549019</v>
      </c>
    </row>
    <row r="438" spans="1:10" ht="15.75" thickBot="1" x14ac:dyDescent="0.3">
      <c r="A438" s="121"/>
      <c r="B438" s="4"/>
      <c r="C438" s="4"/>
      <c r="D438" s="7">
        <v>13</v>
      </c>
      <c r="E438" s="169" t="s">
        <v>17</v>
      </c>
      <c r="F438" s="176">
        <v>17</v>
      </c>
      <c r="G438" s="176"/>
      <c r="H438" s="176"/>
      <c r="I438" s="176"/>
      <c r="J438" s="68">
        <f t="shared" si="46"/>
        <v>100</v>
      </c>
    </row>
    <row r="439" spans="1:10" ht="15.75" thickBot="1" x14ac:dyDescent="0.3">
      <c r="A439" s="121"/>
      <c r="B439" s="4"/>
      <c r="C439" s="4"/>
      <c r="D439" s="7">
        <v>14</v>
      </c>
      <c r="E439" s="169" t="s">
        <v>18</v>
      </c>
      <c r="F439" s="176">
        <v>15</v>
      </c>
      <c r="G439" s="176">
        <v>2</v>
      </c>
      <c r="H439" s="176"/>
      <c r="I439" s="176"/>
      <c r="J439" s="68">
        <f t="shared" si="46"/>
        <v>96.078431372549019</v>
      </c>
    </row>
    <row r="440" spans="1:10" ht="15.75" thickBot="1" x14ac:dyDescent="0.3">
      <c r="A440" s="121"/>
      <c r="B440" s="4"/>
      <c r="C440" s="4"/>
      <c r="D440" s="7">
        <v>15</v>
      </c>
      <c r="E440" s="169" t="s">
        <v>19</v>
      </c>
      <c r="F440" s="176">
        <v>17</v>
      </c>
      <c r="G440" s="176"/>
      <c r="H440" s="176"/>
      <c r="I440" s="176"/>
      <c r="J440" s="68">
        <f t="shared" si="46"/>
        <v>100</v>
      </c>
    </row>
    <row r="441" spans="1:10" ht="15.75" thickBot="1" x14ac:dyDescent="0.3">
      <c r="A441" s="121"/>
      <c r="B441" s="4"/>
      <c r="C441" s="4"/>
      <c r="D441" s="7"/>
      <c r="E441" s="147" t="s">
        <v>6</v>
      </c>
      <c r="F441" s="198">
        <f t="shared" ref="F441:I441" si="47">SUM(F426:F440)/15</f>
        <v>15.666666666666666</v>
      </c>
      <c r="G441" s="198">
        <f t="shared" si="47"/>
        <v>1.1333333333333333</v>
      </c>
      <c r="H441" s="198">
        <f t="shared" si="47"/>
        <v>0.2</v>
      </c>
      <c r="I441" s="198">
        <f t="shared" si="47"/>
        <v>0</v>
      </c>
      <c r="J441" s="80">
        <f>SUM(J426:J440)/15</f>
        <v>96.993464052287578</v>
      </c>
    </row>
    <row r="442" spans="1:10" s="197" customFormat="1" ht="12.75" thickBot="1" x14ac:dyDescent="0.25">
      <c r="A442" s="139"/>
      <c r="B442" s="139"/>
      <c r="C442" s="139"/>
      <c r="D442" s="139"/>
      <c r="E442" s="139"/>
      <c r="F442" s="139"/>
      <c r="G442" s="139"/>
      <c r="H442" s="139"/>
      <c r="I442" s="139"/>
      <c r="J442" s="93">
        <f>SUM(J25+J43+J61+J79+J97+J115+J133+J151+J169+J187+J206+J224+J242+J260+J278+J296+J315+J333+J351+J369+J387+J405+J423+J441)/24</f>
        <v>95.184727318477769</v>
      </c>
    </row>
    <row r="443" spans="1:10" s="197" customFormat="1" x14ac:dyDescent="0.25">
      <c r="A443" s="139"/>
      <c r="B443" s="139"/>
      <c r="C443" s="139"/>
      <c r="D443" s="139"/>
      <c r="E443" s="139"/>
      <c r="F443" s="139"/>
      <c r="G443" s="139"/>
      <c r="H443" s="139"/>
      <c r="I443" s="139"/>
      <c r="J443"/>
    </row>
  </sheetData>
  <mergeCells count="175">
    <mergeCell ref="J170:J171"/>
    <mergeCell ref="J7:J9"/>
    <mergeCell ref="J26:J27"/>
    <mergeCell ref="J44:J45"/>
    <mergeCell ref="J62:J63"/>
    <mergeCell ref="J80:J81"/>
    <mergeCell ref="J98:J99"/>
    <mergeCell ref="J116:J117"/>
    <mergeCell ref="J134:J135"/>
    <mergeCell ref="J152:J153"/>
    <mergeCell ref="B406:B407"/>
    <mergeCell ref="C406:C407"/>
    <mergeCell ref="E406:E407"/>
    <mergeCell ref="F406:F407"/>
    <mergeCell ref="G406:G407"/>
    <mergeCell ref="D406:D407"/>
    <mergeCell ref="J189:J190"/>
    <mergeCell ref="J207:J208"/>
    <mergeCell ref="J225:J226"/>
    <mergeCell ref="J243:J244"/>
    <mergeCell ref="J370:J371"/>
    <mergeCell ref="J388:J389"/>
    <mergeCell ref="J406:J407"/>
    <mergeCell ref="J261:J262"/>
    <mergeCell ref="J279:J280"/>
    <mergeCell ref="J316:J317"/>
    <mergeCell ref="J334:J335"/>
    <mergeCell ref="J352:J353"/>
    <mergeCell ref="J298:J299"/>
    <mergeCell ref="B370:B371"/>
    <mergeCell ref="C370:C371"/>
    <mergeCell ref="E370:E371"/>
    <mergeCell ref="F370:F371"/>
    <mergeCell ref="G370:G371"/>
    <mergeCell ref="D370:D371"/>
    <mergeCell ref="B388:B389"/>
    <mergeCell ref="C388:C389"/>
    <mergeCell ref="E388:E389"/>
    <mergeCell ref="F388:F389"/>
    <mergeCell ref="G388:G389"/>
    <mergeCell ref="D388:D389"/>
    <mergeCell ref="B334:B335"/>
    <mergeCell ref="C334:C335"/>
    <mergeCell ref="E334:E335"/>
    <mergeCell ref="F334:F335"/>
    <mergeCell ref="G334:G335"/>
    <mergeCell ref="D334:D335"/>
    <mergeCell ref="B352:B353"/>
    <mergeCell ref="C352:C353"/>
    <mergeCell ref="E352:E353"/>
    <mergeCell ref="F352:F353"/>
    <mergeCell ref="G352:G353"/>
    <mergeCell ref="D352:D353"/>
    <mergeCell ref="B316:B317"/>
    <mergeCell ref="C316:C317"/>
    <mergeCell ref="E316:E317"/>
    <mergeCell ref="F316:F317"/>
    <mergeCell ref="G316:G317"/>
    <mergeCell ref="A297:I297"/>
    <mergeCell ref="D316:D317"/>
    <mergeCell ref="B298:B299"/>
    <mergeCell ref="C298:C299"/>
    <mergeCell ref="D298:D299"/>
    <mergeCell ref="E298:E299"/>
    <mergeCell ref="F298:F299"/>
    <mergeCell ref="G298:G299"/>
    <mergeCell ref="B261:B262"/>
    <mergeCell ref="C261:C262"/>
    <mergeCell ref="E261:E262"/>
    <mergeCell ref="F261:F262"/>
    <mergeCell ref="G261:G262"/>
    <mergeCell ref="D261:D262"/>
    <mergeCell ref="B279:B280"/>
    <mergeCell ref="C279:C280"/>
    <mergeCell ref="E279:E280"/>
    <mergeCell ref="F279:F280"/>
    <mergeCell ref="G279:G280"/>
    <mergeCell ref="D279:D280"/>
    <mergeCell ref="B225:B226"/>
    <mergeCell ref="C225:C226"/>
    <mergeCell ref="E225:E226"/>
    <mergeCell ref="F225:F226"/>
    <mergeCell ref="G225:G226"/>
    <mergeCell ref="D225:D226"/>
    <mergeCell ref="B243:B244"/>
    <mergeCell ref="C243:C244"/>
    <mergeCell ref="E243:E244"/>
    <mergeCell ref="F243:F244"/>
    <mergeCell ref="G243:G244"/>
    <mergeCell ref="D243:D244"/>
    <mergeCell ref="B189:B190"/>
    <mergeCell ref="C189:C190"/>
    <mergeCell ref="E189:E190"/>
    <mergeCell ref="F189:F190"/>
    <mergeCell ref="G189:G190"/>
    <mergeCell ref="A188:I188"/>
    <mergeCell ref="D189:D190"/>
    <mergeCell ref="B207:B208"/>
    <mergeCell ref="C207:C208"/>
    <mergeCell ref="E207:E208"/>
    <mergeCell ref="F207:F208"/>
    <mergeCell ref="G207:G208"/>
    <mergeCell ref="D207:D208"/>
    <mergeCell ref="B152:B153"/>
    <mergeCell ref="C152:C153"/>
    <mergeCell ref="E152:E153"/>
    <mergeCell ref="F152:F153"/>
    <mergeCell ref="G152:G153"/>
    <mergeCell ref="D152:D153"/>
    <mergeCell ref="B170:B171"/>
    <mergeCell ref="C170:C171"/>
    <mergeCell ref="E170:E171"/>
    <mergeCell ref="F170:F171"/>
    <mergeCell ref="G170:G171"/>
    <mergeCell ref="D170:D171"/>
    <mergeCell ref="B116:B117"/>
    <mergeCell ref="C116:C117"/>
    <mergeCell ref="E116:E117"/>
    <mergeCell ref="F116:F117"/>
    <mergeCell ref="G116:G117"/>
    <mergeCell ref="D116:D117"/>
    <mergeCell ref="B134:B135"/>
    <mergeCell ref="C134:C135"/>
    <mergeCell ref="E134:E135"/>
    <mergeCell ref="F134:F135"/>
    <mergeCell ref="G134:G135"/>
    <mergeCell ref="D134:D135"/>
    <mergeCell ref="D62:D63"/>
    <mergeCell ref="B80:B81"/>
    <mergeCell ref="C80:C81"/>
    <mergeCell ref="E80:E81"/>
    <mergeCell ref="F80:F81"/>
    <mergeCell ref="G80:G81"/>
    <mergeCell ref="D80:D81"/>
    <mergeCell ref="B98:B99"/>
    <mergeCell ref="C98:C99"/>
    <mergeCell ref="E98:E99"/>
    <mergeCell ref="F98:F99"/>
    <mergeCell ref="G98:G99"/>
    <mergeCell ref="D98:D99"/>
    <mergeCell ref="B1:E1"/>
    <mergeCell ref="B2:E2"/>
    <mergeCell ref="B4:I4"/>
    <mergeCell ref="A6:I6"/>
    <mergeCell ref="F7:I7"/>
    <mergeCell ref="B26:B27"/>
    <mergeCell ref="C26:C27"/>
    <mergeCell ref="E26:E27"/>
    <mergeCell ref="F26:F27"/>
    <mergeCell ref="G26:G27"/>
    <mergeCell ref="D26:D27"/>
    <mergeCell ref="B424:B425"/>
    <mergeCell ref="C424:C425"/>
    <mergeCell ref="D424:D425"/>
    <mergeCell ref="E424:E425"/>
    <mergeCell ref="F424:F425"/>
    <mergeCell ref="G424:G425"/>
    <mergeCell ref="J424:J425"/>
    <mergeCell ref="B8:B9"/>
    <mergeCell ref="C8:C9"/>
    <mergeCell ref="E8:E9"/>
    <mergeCell ref="F8:F9"/>
    <mergeCell ref="G8:G9"/>
    <mergeCell ref="D8:D9"/>
    <mergeCell ref="B44:B45"/>
    <mergeCell ref="C44:C45"/>
    <mergeCell ref="E44:E45"/>
    <mergeCell ref="F44:F45"/>
    <mergeCell ref="G44:G45"/>
    <mergeCell ref="D44:D45"/>
    <mergeCell ref="B62:B63"/>
    <mergeCell ref="C62:C63"/>
    <mergeCell ref="E62:E63"/>
    <mergeCell ref="F62:F63"/>
    <mergeCell ref="G62:G63"/>
  </mergeCells>
  <pageMargins left="0.7" right="0.7" top="0.75" bottom="0.75" header="0.3" footer="0.3"/>
  <pageSetup paperSize="9" scale="71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D22" sqref="D22"/>
    </sheetView>
  </sheetViews>
  <sheetFormatPr defaultRowHeight="15" x14ac:dyDescent="0.25"/>
  <cols>
    <col min="2" max="2" width="5.42578125" customWidth="1"/>
    <col min="3" max="3" width="23.140625" customWidth="1"/>
    <col min="4" max="4" width="56.28515625" customWidth="1"/>
    <col min="5" max="5" width="19.42578125" customWidth="1"/>
  </cols>
  <sheetData>
    <row r="1" spans="2:11" ht="15.75" x14ac:dyDescent="0.25">
      <c r="B1" s="279" t="s">
        <v>122</v>
      </c>
      <c r="C1" s="280"/>
      <c r="D1" s="280"/>
      <c r="E1" s="280"/>
    </row>
    <row r="2" spans="2:11" ht="15.75" x14ac:dyDescent="0.25">
      <c r="B2" s="279" t="s">
        <v>436</v>
      </c>
      <c r="C2" s="281"/>
      <c r="D2" s="281"/>
      <c r="E2" s="281"/>
    </row>
    <row r="3" spans="2:11" ht="15.75" thickBot="1" x14ac:dyDescent="0.3"/>
    <row r="4" spans="2:11" ht="33.6" customHeight="1" thickBot="1" x14ac:dyDescent="0.3">
      <c r="B4" s="166" t="s">
        <v>76</v>
      </c>
      <c r="C4" s="167" t="s">
        <v>88</v>
      </c>
      <c r="D4" s="167" t="s">
        <v>432</v>
      </c>
      <c r="E4" s="168" t="s">
        <v>87</v>
      </c>
      <c r="F4" s="87"/>
      <c r="G4" s="77"/>
      <c r="H4" s="77"/>
      <c r="I4" s="77"/>
      <c r="J4" s="77"/>
      <c r="K4" s="77"/>
    </row>
    <row r="5" spans="2:11" ht="21.6" customHeight="1" thickBot="1" x14ac:dyDescent="0.3">
      <c r="B5" s="334" t="s">
        <v>90</v>
      </c>
      <c r="C5" s="335"/>
      <c r="D5" s="335"/>
      <c r="E5" s="336"/>
      <c r="F5" s="87"/>
      <c r="G5" s="77"/>
      <c r="H5" s="77"/>
      <c r="I5" s="77"/>
      <c r="J5" s="77"/>
      <c r="K5" s="77"/>
    </row>
    <row r="6" spans="2:11" ht="15.75" thickBot="1" x14ac:dyDescent="0.3">
      <c r="B6" s="164">
        <v>1</v>
      </c>
      <c r="C6" s="155" t="s">
        <v>440</v>
      </c>
      <c r="D6" s="155" t="s">
        <v>433</v>
      </c>
      <c r="E6" s="203">
        <v>0.877</v>
      </c>
      <c r="F6" s="87"/>
      <c r="G6" s="77"/>
      <c r="H6" s="77"/>
      <c r="I6" s="77"/>
      <c r="J6" s="77"/>
      <c r="K6" s="77"/>
    </row>
    <row r="7" spans="2:11" ht="15.75" thickBot="1" x14ac:dyDescent="0.3">
      <c r="B7" s="163">
        <v>2</v>
      </c>
      <c r="C7" s="156" t="s">
        <v>440</v>
      </c>
      <c r="D7" s="155" t="s">
        <v>434</v>
      </c>
      <c r="E7" s="204">
        <v>0.9002</v>
      </c>
      <c r="F7" s="87"/>
      <c r="G7" s="77"/>
      <c r="H7" s="77"/>
      <c r="I7" s="77"/>
      <c r="J7" s="77"/>
      <c r="K7" s="77"/>
    </row>
    <row r="8" spans="2:11" ht="15.75" thickBot="1" x14ac:dyDescent="0.3">
      <c r="B8" s="334" t="s">
        <v>91</v>
      </c>
      <c r="C8" s="335"/>
      <c r="D8" s="335"/>
      <c r="E8" s="336"/>
      <c r="F8" s="77"/>
      <c r="G8" s="77"/>
      <c r="H8" s="77"/>
      <c r="I8" s="77"/>
      <c r="J8" s="77"/>
      <c r="K8" s="77"/>
    </row>
    <row r="9" spans="2:11" ht="15.75" thickBot="1" x14ac:dyDescent="0.3">
      <c r="B9" s="162">
        <v>3</v>
      </c>
      <c r="C9" s="161" t="s">
        <v>441</v>
      </c>
      <c r="D9" s="155" t="s">
        <v>75</v>
      </c>
      <c r="E9" s="205">
        <v>0.92720000000000002</v>
      </c>
      <c r="F9" s="77"/>
      <c r="G9" s="77"/>
      <c r="H9" s="77"/>
      <c r="I9" s="77"/>
      <c r="J9" s="77"/>
      <c r="K9" s="77"/>
    </row>
    <row r="10" spans="2:11" ht="15.75" thickBot="1" x14ac:dyDescent="0.3">
      <c r="B10" s="162">
        <v>4</v>
      </c>
      <c r="C10" s="159" t="s">
        <v>441</v>
      </c>
      <c r="D10" s="155" t="s">
        <v>93</v>
      </c>
      <c r="E10" s="206">
        <v>0.96809999999999996</v>
      </c>
      <c r="F10" s="77"/>
      <c r="G10" s="77"/>
      <c r="H10" s="77"/>
      <c r="I10" s="77"/>
      <c r="J10" s="77"/>
      <c r="K10" s="77"/>
    </row>
    <row r="11" spans="2:11" ht="15.75" thickBot="1" x14ac:dyDescent="0.3">
      <c r="B11" s="162">
        <v>5</v>
      </c>
      <c r="C11" s="159" t="s">
        <v>441</v>
      </c>
      <c r="D11" s="155" t="s">
        <v>439</v>
      </c>
      <c r="E11" s="206">
        <v>0.87960000000000005</v>
      </c>
      <c r="F11" s="77"/>
      <c r="G11" s="77"/>
      <c r="H11" s="77"/>
      <c r="I11" s="77"/>
      <c r="J11" s="77"/>
      <c r="K11" s="77"/>
    </row>
    <row r="12" spans="2:11" ht="15.75" thickBot="1" x14ac:dyDescent="0.3">
      <c r="B12" s="162">
        <v>6</v>
      </c>
      <c r="C12" s="159" t="s">
        <v>442</v>
      </c>
      <c r="D12" s="155" t="s">
        <v>89</v>
      </c>
      <c r="E12" s="206">
        <v>0.90549999999999997</v>
      </c>
      <c r="F12" s="77"/>
      <c r="G12" s="77"/>
      <c r="H12" s="77"/>
      <c r="I12" s="77"/>
      <c r="J12" s="77"/>
      <c r="K12" s="77"/>
    </row>
    <row r="13" spans="2:11" ht="15.75" thickBot="1" x14ac:dyDescent="0.3">
      <c r="B13" s="162">
        <v>7</v>
      </c>
      <c r="C13" s="165" t="s">
        <v>443</v>
      </c>
      <c r="D13" s="155" t="s">
        <v>435</v>
      </c>
      <c r="E13" s="203">
        <v>0.91659999999999997</v>
      </c>
      <c r="F13" s="77"/>
      <c r="G13" s="77"/>
      <c r="H13" s="77"/>
      <c r="I13" s="77"/>
      <c r="J13" s="77"/>
      <c r="K13" s="77"/>
    </row>
    <row r="14" spans="2:11" ht="15.75" thickBot="1" x14ac:dyDescent="0.3">
      <c r="B14" s="334" t="s">
        <v>119</v>
      </c>
      <c r="C14" s="335"/>
      <c r="D14" s="335"/>
      <c r="E14" s="336"/>
      <c r="F14" s="77"/>
      <c r="G14" s="77"/>
      <c r="H14" s="77"/>
      <c r="I14" s="77"/>
      <c r="J14" s="77"/>
      <c r="K14" s="77"/>
    </row>
    <row r="15" spans="2:11" ht="15.75" thickBot="1" x14ac:dyDescent="0.3">
      <c r="B15" s="158">
        <v>8</v>
      </c>
      <c r="C15" s="155" t="s">
        <v>444</v>
      </c>
      <c r="D15" s="159" t="s">
        <v>118</v>
      </c>
      <c r="E15" s="207">
        <v>0.88060000000000005</v>
      </c>
      <c r="F15" s="77"/>
      <c r="G15" s="77"/>
      <c r="H15" s="77"/>
      <c r="I15" s="77"/>
      <c r="J15" s="77"/>
      <c r="K15" s="77"/>
    </row>
    <row r="16" spans="2:11" ht="15.75" thickBot="1" x14ac:dyDescent="0.3">
      <c r="B16" s="162">
        <v>9</v>
      </c>
      <c r="C16" s="160" t="s">
        <v>445</v>
      </c>
      <c r="D16" s="157" t="s">
        <v>154</v>
      </c>
      <c r="E16" s="207">
        <v>0.93049999999999999</v>
      </c>
      <c r="F16" s="77"/>
      <c r="G16" s="77"/>
      <c r="H16" s="77"/>
      <c r="I16" s="77"/>
      <c r="J16" s="77"/>
      <c r="K16" s="77"/>
    </row>
    <row r="17" spans="2:11" ht="15.75" thickBot="1" x14ac:dyDescent="0.3">
      <c r="B17" s="162">
        <v>10</v>
      </c>
      <c r="C17" s="155" t="s">
        <v>445</v>
      </c>
      <c r="D17" s="159" t="s">
        <v>120</v>
      </c>
      <c r="E17" s="207">
        <v>0.96619999999999995</v>
      </c>
      <c r="F17" s="77"/>
      <c r="G17" s="77"/>
      <c r="H17" s="77"/>
      <c r="I17" s="77"/>
      <c r="J17" s="77"/>
      <c r="K17" s="77"/>
    </row>
    <row r="18" spans="2:11" ht="15.75" thickBot="1" x14ac:dyDescent="0.3">
      <c r="B18" s="162">
        <v>11</v>
      </c>
      <c r="C18" s="155" t="s">
        <v>445</v>
      </c>
      <c r="D18" s="159" t="s">
        <v>121</v>
      </c>
      <c r="E18" s="207">
        <v>0.95179999999999998</v>
      </c>
      <c r="F18" s="77"/>
      <c r="G18" s="77"/>
      <c r="H18" s="77"/>
      <c r="I18" s="77"/>
      <c r="J18" s="77"/>
      <c r="K18" s="77"/>
    </row>
    <row r="19" spans="2:11" x14ac:dyDescent="0.25">
      <c r="B19" s="254"/>
      <c r="C19" s="165"/>
      <c r="D19" s="165"/>
      <c r="E19" s="255"/>
      <c r="F19" s="77"/>
      <c r="G19" s="77"/>
      <c r="H19" s="77"/>
      <c r="I19" s="77"/>
      <c r="J19" s="77"/>
      <c r="K19" s="77"/>
    </row>
  </sheetData>
  <mergeCells count="5">
    <mergeCell ref="B1:E1"/>
    <mergeCell ref="B2:E2"/>
    <mergeCell ref="B5:E5"/>
    <mergeCell ref="B8:E8"/>
    <mergeCell ref="B14:E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1"/>
  <sheetViews>
    <sheetView topLeftCell="A444" zoomScaleNormal="100" workbookViewId="0">
      <selection activeCell="K437" sqref="K437"/>
    </sheetView>
  </sheetViews>
  <sheetFormatPr defaultRowHeight="15" x14ac:dyDescent="0.25"/>
  <cols>
    <col min="1" max="1" width="19.42578125" customWidth="1"/>
    <col min="2" max="2" width="5.7109375" customWidth="1"/>
    <col min="3" max="3" width="5.5703125" customWidth="1"/>
    <col min="4" max="4" width="5.28515625" style="116" customWidth="1"/>
    <col min="5" max="5" width="59.28515625" customWidth="1"/>
    <col min="6" max="8" width="5.7109375" customWidth="1"/>
    <col min="9" max="9" width="5.42578125" customWidth="1"/>
    <col min="10" max="10" width="5.28515625" customWidth="1"/>
  </cols>
  <sheetData>
    <row r="1" spans="1:10" ht="15.75" x14ac:dyDescent="0.25">
      <c r="B1" s="279" t="s">
        <v>0</v>
      </c>
      <c r="C1" s="280"/>
      <c r="D1" s="280"/>
      <c r="E1" s="280"/>
      <c r="F1" s="120"/>
      <c r="G1" s="120"/>
      <c r="H1" s="120"/>
      <c r="I1" s="120"/>
      <c r="J1" s="120"/>
    </row>
    <row r="2" spans="1:10" ht="15.75" x14ac:dyDescent="0.25">
      <c r="B2" s="279" t="s">
        <v>437</v>
      </c>
      <c r="C2" s="281"/>
      <c r="D2" s="281"/>
      <c r="E2" s="281"/>
      <c r="F2" s="12"/>
      <c r="G2" s="117"/>
      <c r="H2" s="117"/>
      <c r="I2" s="117"/>
      <c r="J2" s="117"/>
    </row>
    <row r="3" spans="1:10" x14ac:dyDescent="0.25">
      <c r="F3" s="1"/>
    </row>
    <row r="4" spans="1:10" x14ac:dyDescent="0.25">
      <c r="B4" s="282" t="s">
        <v>306</v>
      </c>
      <c r="C4" s="283"/>
      <c r="D4" s="283"/>
      <c r="E4" s="283"/>
      <c r="F4" s="283"/>
      <c r="G4" s="283"/>
      <c r="H4" s="283"/>
      <c r="I4" s="283"/>
      <c r="J4" s="283"/>
    </row>
    <row r="5" spans="1:10" ht="15.75" thickBot="1" x14ac:dyDescent="0.3">
      <c r="F5" s="1"/>
    </row>
    <row r="6" spans="1:10" ht="15.75" thickBot="1" x14ac:dyDescent="0.3">
      <c r="A6" s="270" t="s">
        <v>59</v>
      </c>
      <c r="B6" s="271"/>
      <c r="C6" s="271"/>
      <c r="D6" s="271"/>
      <c r="E6" s="271"/>
      <c r="F6" s="271"/>
      <c r="G6" s="271"/>
      <c r="H6" s="271"/>
      <c r="I6" s="271"/>
      <c r="J6" s="272"/>
    </row>
    <row r="7" spans="1:10" ht="156.75" thickBot="1" x14ac:dyDescent="0.3">
      <c r="A7" s="60" t="s">
        <v>1</v>
      </c>
      <c r="B7" s="115" t="s">
        <v>2</v>
      </c>
      <c r="C7" s="115" t="s">
        <v>3</v>
      </c>
      <c r="D7" s="115" t="s">
        <v>92</v>
      </c>
      <c r="E7" s="115" t="s">
        <v>4</v>
      </c>
      <c r="F7" s="284" t="s">
        <v>5</v>
      </c>
      <c r="G7" s="285"/>
      <c r="H7" s="285"/>
      <c r="I7" s="285"/>
      <c r="J7" s="276" t="s">
        <v>62</v>
      </c>
    </row>
    <row r="8" spans="1:10" s="126" customFormat="1" ht="22.15" customHeight="1" x14ac:dyDescent="0.2">
      <c r="A8" s="114" t="s">
        <v>94</v>
      </c>
      <c r="B8" s="259">
        <v>61</v>
      </c>
      <c r="C8" s="259">
        <v>22</v>
      </c>
      <c r="D8" s="110">
        <v>66</v>
      </c>
      <c r="E8" s="261"/>
      <c r="F8" s="259">
        <v>3</v>
      </c>
      <c r="G8" s="259">
        <v>2</v>
      </c>
      <c r="H8" s="113">
        <v>1</v>
      </c>
      <c r="I8" s="113">
        <v>0</v>
      </c>
      <c r="J8" s="277"/>
    </row>
    <row r="9" spans="1:10" s="126" customFormat="1" ht="15.6" customHeight="1" thickBot="1" x14ac:dyDescent="0.25">
      <c r="A9" s="112" t="s">
        <v>25</v>
      </c>
      <c r="B9" s="260"/>
      <c r="C9" s="260"/>
      <c r="D9" s="111"/>
      <c r="E9" s="262"/>
      <c r="F9" s="260"/>
      <c r="G9" s="260"/>
      <c r="H9" s="109"/>
      <c r="I9" s="109"/>
      <c r="J9" s="278"/>
    </row>
    <row r="10" spans="1:10" ht="15.6" customHeight="1" thickBot="1" x14ac:dyDescent="0.3">
      <c r="A10" s="121"/>
      <c r="B10" s="4"/>
      <c r="C10" s="4"/>
      <c r="D10" s="7">
        <v>1</v>
      </c>
      <c r="E10" s="4" t="s">
        <v>9</v>
      </c>
      <c r="F10" s="7">
        <v>13</v>
      </c>
      <c r="G10" s="7">
        <v>7</v>
      </c>
      <c r="H10" s="7">
        <v>1</v>
      </c>
      <c r="I10" s="7">
        <v>1</v>
      </c>
      <c r="J10" s="68">
        <f>SUM((F10*3+G10*2+H10*1+I10*0)*100/66)</f>
        <v>81.818181818181813</v>
      </c>
    </row>
    <row r="11" spans="1:10" ht="15.6" customHeight="1" thickBot="1" x14ac:dyDescent="0.3">
      <c r="A11" s="121"/>
      <c r="B11" s="4"/>
      <c r="C11" s="4"/>
      <c r="D11" s="7">
        <v>2</v>
      </c>
      <c r="E11" s="4" t="s">
        <v>10</v>
      </c>
      <c r="F11" s="7">
        <v>10</v>
      </c>
      <c r="G11" s="7">
        <v>9</v>
      </c>
      <c r="H11" s="7">
        <v>2</v>
      </c>
      <c r="I11" s="7">
        <v>1</v>
      </c>
      <c r="J11" s="68">
        <f t="shared" ref="J11:J24" si="0">SUM((F11*3+G11*2+H11*1+I11*0)*100/66)</f>
        <v>75.757575757575751</v>
      </c>
    </row>
    <row r="12" spans="1:10" ht="15.6" customHeight="1" thickBot="1" x14ac:dyDescent="0.3">
      <c r="A12" s="121"/>
      <c r="B12" s="4"/>
      <c r="C12" s="4"/>
      <c r="D12" s="7">
        <v>3</v>
      </c>
      <c r="E12" s="4" t="s">
        <v>11</v>
      </c>
      <c r="F12" s="7">
        <v>10</v>
      </c>
      <c r="G12" s="7">
        <v>8</v>
      </c>
      <c r="H12" s="7">
        <v>3</v>
      </c>
      <c r="I12" s="7">
        <v>1</v>
      </c>
      <c r="J12" s="68">
        <f t="shared" si="0"/>
        <v>74.242424242424249</v>
      </c>
    </row>
    <row r="13" spans="1:10" ht="15.6" customHeight="1" thickBot="1" x14ac:dyDescent="0.3">
      <c r="A13" s="121"/>
      <c r="B13" s="4"/>
      <c r="C13" s="4"/>
      <c r="D13" s="7">
        <v>4</v>
      </c>
      <c r="E13" s="4" t="s">
        <v>12</v>
      </c>
      <c r="F13" s="7">
        <v>11</v>
      </c>
      <c r="G13" s="7">
        <v>11</v>
      </c>
      <c r="H13" s="7"/>
      <c r="I13" s="7"/>
      <c r="J13" s="68">
        <f t="shared" si="0"/>
        <v>83.333333333333329</v>
      </c>
    </row>
    <row r="14" spans="1:10" ht="15.6" customHeight="1" thickBot="1" x14ac:dyDescent="0.3">
      <c r="A14" s="121"/>
      <c r="B14" s="4"/>
      <c r="C14" s="4"/>
      <c r="D14" s="7">
        <v>5</v>
      </c>
      <c r="E14" s="4" t="s">
        <v>13</v>
      </c>
      <c r="F14" s="7">
        <v>12</v>
      </c>
      <c r="G14" s="7">
        <v>6</v>
      </c>
      <c r="H14" s="7">
        <v>3</v>
      </c>
      <c r="I14" s="7">
        <v>1</v>
      </c>
      <c r="J14" s="68">
        <f t="shared" si="0"/>
        <v>77.272727272727266</v>
      </c>
    </row>
    <row r="15" spans="1:10" ht="15.6" customHeight="1" thickBot="1" x14ac:dyDescent="0.3">
      <c r="A15" s="121"/>
      <c r="B15" s="4"/>
      <c r="C15" s="4"/>
      <c r="D15" s="7">
        <v>6</v>
      </c>
      <c r="E15" s="4" t="s">
        <v>95</v>
      </c>
      <c r="F15" s="7">
        <v>10</v>
      </c>
      <c r="G15" s="7">
        <v>10</v>
      </c>
      <c r="H15" s="7">
        <v>2</v>
      </c>
      <c r="I15" s="7"/>
      <c r="J15" s="68">
        <f t="shared" si="0"/>
        <v>78.787878787878782</v>
      </c>
    </row>
    <row r="16" spans="1:10" ht="15.6" customHeight="1" thickBot="1" x14ac:dyDescent="0.3">
      <c r="A16" s="121"/>
      <c r="B16" s="4"/>
      <c r="C16" s="4"/>
      <c r="D16" s="7">
        <v>7</v>
      </c>
      <c r="E16" s="4" t="s">
        <v>21</v>
      </c>
      <c r="F16" s="7">
        <v>15</v>
      </c>
      <c r="G16" s="7">
        <v>6</v>
      </c>
      <c r="H16" s="7">
        <v>1</v>
      </c>
      <c r="I16" s="7"/>
      <c r="J16" s="68">
        <f t="shared" si="0"/>
        <v>87.878787878787875</v>
      </c>
    </row>
    <row r="17" spans="1:10" ht="15.6" customHeight="1" thickBot="1" x14ac:dyDescent="0.3">
      <c r="A17" s="121"/>
      <c r="B17" s="4"/>
      <c r="C17" s="4"/>
      <c r="D17" s="7">
        <v>8</v>
      </c>
      <c r="E17" s="122" t="s">
        <v>96</v>
      </c>
      <c r="F17" s="7">
        <v>13</v>
      </c>
      <c r="G17" s="7">
        <v>7</v>
      </c>
      <c r="H17" s="7">
        <v>1</v>
      </c>
      <c r="I17" s="7">
        <v>1</v>
      </c>
      <c r="J17" s="68">
        <f t="shared" si="0"/>
        <v>81.818181818181813</v>
      </c>
    </row>
    <row r="18" spans="1:10" ht="15.6" customHeight="1" thickBot="1" x14ac:dyDescent="0.3">
      <c r="A18" s="121"/>
      <c r="B18" s="4"/>
      <c r="C18" s="4"/>
      <c r="D18" s="7">
        <v>9</v>
      </c>
      <c r="E18" s="4" t="s">
        <v>15</v>
      </c>
      <c r="F18" s="7">
        <v>13</v>
      </c>
      <c r="G18" s="7">
        <v>1</v>
      </c>
      <c r="H18" s="7">
        <v>6</v>
      </c>
      <c r="I18" s="7">
        <v>2</v>
      </c>
      <c r="J18" s="68">
        <f t="shared" si="0"/>
        <v>71.212121212121218</v>
      </c>
    </row>
    <row r="19" spans="1:10" ht="15.6" customHeight="1" thickBot="1" x14ac:dyDescent="0.3">
      <c r="A19" s="121"/>
      <c r="B19" s="4"/>
      <c r="C19" s="4"/>
      <c r="D19" s="7">
        <v>10</v>
      </c>
      <c r="E19" s="4" t="s">
        <v>99</v>
      </c>
      <c r="F19" s="7">
        <v>14</v>
      </c>
      <c r="G19" s="7">
        <v>5</v>
      </c>
      <c r="H19" s="7">
        <v>2</v>
      </c>
      <c r="I19" s="7">
        <v>1</v>
      </c>
      <c r="J19" s="68">
        <f t="shared" si="0"/>
        <v>81.818181818181813</v>
      </c>
    </row>
    <row r="20" spans="1:10" ht="15.6" customHeight="1" thickBot="1" x14ac:dyDescent="0.3">
      <c r="A20" s="121"/>
      <c r="B20" s="4"/>
      <c r="C20" s="4"/>
      <c r="D20" s="7">
        <v>11</v>
      </c>
      <c r="E20" s="4" t="s">
        <v>97</v>
      </c>
      <c r="F20" s="7">
        <v>14</v>
      </c>
      <c r="G20" s="7">
        <v>6</v>
      </c>
      <c r="H20" s="7">
        <v>2</v>
      </c>
      <c r="I20" s="7"/>
      <c r="J20" s="68">
        <f t="shared" si="0"/>
        <v>84.848484848484844</v>
      </c>
    </row>
    <row r="21" spans="1:10" ht="15.6" customHeight="1" thickBot="1" x14ac:dyDescent="0.3">
      <c r="A21" s="121"/>
      <c r="B21" s="4"/>
      <c r="C21" s="4"/>
      <c r="D21" s="7">
        <v>12</v>
      </c>
      <c r="E21" s="4" t="s">
        <v>98</v>
      </c>
      <c r="F21" s="7">
        <v>16</v>
      </c>
      <c r="G21" s="7">
        <v>4</v>
      </c>
      <c r="H21" s="7">
        <v>1</v>
      </c>
      <c r="I21" s="7">
        <v>1</v>
      </c>
      <c r="J21" s="68">
        <f t="shared" si="0"/>
        <v>86.36363636363636</v>
      </c>
    </row>
    <row r="22" spans="1:10" ht="15.6" customHeight="1" thickBot="1" x14ac:dyDescent="0.3">
      <c r="A22" s="121"/>
      <c r="B22" s="4"/>
      <c r="C22" s="4"/>
      <c r="D22" s="7">
        <v>13</v>
      </c>
      <c r="E22" s="4" t="s">
        <v>17</v>
      </c>
      <c r="F22" s="22">
        <v>16</v>
      </c>
      <c r="G22" s="7">
        <v>4</v>
      </c>
      <c r="H22" s="7">
        <v>2</v>
      </c>
      <c r="I22" s="7"/>
      <c r="J22" s="68">
        <f t="shared" si="0"/>
        <v>87.878787878787875</v>
      </c>
    </row>
    <row r="23" spans="1:10" ht="15.6" customHeight="1" thickBot="1" x14ac:dyDescent="0.3">
      <c r="A23" s="121"/>
      <c r="B23" s="4"/>
      <c r="C23" s="4"/>
      <c r="D23" s="7">
        <v>14</v>
      </c>
      <c r="E23" s="124" t="s">
        <v>18</v>
      </c>
      <c r="F23" s="24">
        <v>14</v>
      </c>
      <c r="G23" s="7">
        <v>1</v>
      </c>
      <c r="H23" s="7">
        <v>4</v>
      </c>
      <c r="I23" s="7">
        <v>3</v>
      </c>
      <c r="J23" s="68">
        <f t="shared" si="0"/>
        <v>72.727272727272734</v>
      </c>
    </row>
    <row r="24" spans="1:10" ht="15.6" customHeight="1" thickBot="1" x14ac:dyDescent="0.3">
      <c r="A24" s="121"/>
      <c r="B24" s="4"/>
      <c r="C24" s="4"/>
      <c r="D24" s="7">
        <v>15</v>
      </c>
      <c r="E24" s="4" t="s">
        <v>19</v>
      </c>
      <c r="F24" s="7">
        <v>15</v>
      </c>
      <c r="G24" s="7">
        <v>2</v>
      </c>
      <c r="H24" s="7">
        <v>2</v>
      </c>
      <c r="I24" s="7">
        <v>3</v>
      </c>
      <c r="J24" s="68">
        <f t="shared" si="0"/>
        <v>77.272727272727266</v>
      </c>
    </row>
    <row r="25" spans="1:10" ht="15.6" customHeight="1" thickBot="1" x14ac:dyDescent="0.3">
      <c r="A25" s="121"/>
      <c r="B25" s="4"/>
      <c r="C25" s="4"/>
      <c r="D25" s="7"/>
      <c r="E25" s="4" t="s">
        <v>6</v>
      </c>
      <c r="F25" s="79">
        <f>SUM(F10:F24)/15</f>
        <v>13.066666666666666</v>
      </c>
      <c r="G25" s="79">
        <f t="shared" ref="G25:I25" si="1">SUM(G10:G24)/15</f>
        <v>5.8</v>
      </c>
      <c r="H25" s="79">
        <f t="shared" si="1"/>
        <v>2.1333333333333333</v>
      </c>
      <c r="I25" s="79">
        <f t="shared" si="1"/>
        <v>1</v>
      </c>
      <c r="J25" s="80">
        <f>SUM(J10:J24)/15</f>
        <v>80.202020202020194</v>
      </c>
    </row>
    <row r="26" spans="1:10" s="126" customFormat="1" ht="59.25" customHeight="1" x14ac:dyDescent="0.2">
      <c r="A26" s="114" t="s">
        <v>117</v>
      </c>
      <c r="B26" s="259">
        <v>31</v>
      </c>
      <c r="C26" s="259">
        <v>16</v>
      </c>
      <c r="D26" s="110">
        <v>48</v>
      </c>
      <c r="E26" s="261"/>
      <c r="F26" s="259">
        <v>3</v>
      </c>
      <c r="G26" s="259">
        <v>2</v>
      </c>
      <c r="H26" s="113">
        <v>1</v>
      </c>
      <c r="I26" s="113">
        <v>0</v>
      </c>
      <c r="J26" s="263" t="s">
        <v>62</v>
      </c>
    </row>
    <row r="27" spans="1:10" s="126" customFormat="1" ht="20.25" customHeight="1" thickBot="1" x14ac:dyDescent="0.25">
      <c r="A27" s="112" t="s">
        <v>31</v>
      </c>
      <c r="B27" s="260"/>
      <c r="C27" s="260"/>
      <c r="D27" s="111"/>
      <c r="E27" s="262"/>
      <c r="F27" s="260"/>
      <c r="G27" s="260"/>
      <c r="H27" s="109"/>
      <c r="I27" s="109"/>
      <c r="J27" s="264"/>
    </row>
    <row r="28" spans="1:10" ht="15.6" customHeight="1" thickBot="1" x14ac:dyDescent="0.3">
      <c r="A28" s="121"/>
      <c r="B28" s="4"/>
      <c r="C28" s="4"/>
      <c r="D28" s="7">
        <v>1</v>
      </c>
      <c r="E28" s="4" t="s">
        <v>9</v>
      </c>
      <c r="F28" s="7">
        <v>12</v>
      </c>
      <c r="G28" s="7">
        <v>2</v>
      </c>
      <c r="H28" s="7">
        <v>2</v>
      </c>
      <c r="I28" s="7"/>
      <c r="J28" s="68">
        <f>SUM((F28*3+G28*2+H28*1+I28*0)*100/48)</f>
        <v>87.5</v>
      </c>
    </row>
    <row r="29" spans="1:10" ht="15.6" customHeight="1" thickBot="1" x14ac:dyDescent="0.3">
      <c r="A29" s="121"/>
      <c r="B29" s="4"/>
      <c r="C29" s="4"/>
      <c r="D29" s="7">
        <v>2</v>
      </c>
      <c r="E29" s="4" t="s">
        <v>10</v>
      </c>
      <c r="F29" s="7">
        <v>13</v>
      </c>
      <c r="G29" s="7">
        <v>2</v>
      </c>
      <c r="H29" s="7">
        <v>1</v>
      </c>
      <c r="I29" s="7"/>
      <c r="J29" s="68">
        <f t="shared" ref="J29:J42" si="2">SUM((F29*3+G29*2+H29*1+I29*0)*100/48)</f>
        <v>91.666666666666671</v>
      </c>
    </row>
    <row r="30" spans="1:10" ht="15.6" customHeight="1" thickBot="1" x14ac:dyDescent="0.3">
      <c r="A30" s="121"/>
      <c r="B30" s="4"/>
      <c r="C30" s="4"/>
      <c r="D30" s="7">
        <v>3</v>
      </c>
      <c r="E30" s="4" t="s">
        <v>11</v>
      </c>
      <c r="F30" s="7">
        <v>13</v>
      </c>
      <c r="G30" s="7">
        <v>2</v>
      </c>
      <c r="H30" s="7">
        <v>1</v>
      </c>
      <c r="I30" s="7"/>
      <c r="J30" s="68">
        <f t="shared" si="2"/>
        <v>91.666666666666671</v>
      </c>
    </row>
    <row r="31" spans="1:10" ht="15.6" customHeight="1" thickBot="1" x14ac:dyDescent="0.3">
      <c r="A31" s="121"/>
      <c r="B31" s="4"/>
      <c r="C31" s="4"/>
      <c r="D31" s="7">
        <v>4</v>
      </c>
      <c r="E31" s="4" t="s">
        <v>12</v>
      </c>
      <c r="F31" s="7">
        <v>14</v>
      </c>
      <c r="G31" s="7">
        <v>2</v>
      </c>
      <c r="H31" s="7"/>
      <c r="I31" s="7"/>
      <c r="J31" s="68">
        <f t="shared" si="2"/>
        <v>95.833333333333329</v>
      </c>
    </row>
    <row r="32" spans="1:10" ht="15.6" customHeight="1" thickBot="1" x14ac:dyDescent="0.3">
      <c r="A32" s="121"/>
      <c r="B32" s="4"/>
      <c r="C32" s="4"/>
      <c r="D32" s="7">
        <v>5</v>
      </c>
      <c r="E32" s="4" t="s">
        <v>13</v>
      </c>
      <c r="F32" s="7">
        <v>13</v>
      </c>
      <c r="G32" s="7">
        <v>2</v>
      </c>
      <c r="H32" s="7">
        <v>1</v>
      </c>
      <c r="I32" s="7"/>
      <c r="J32" s="68">
        <f t="shared" si="2"/>
        <v>91.666666666666671</v>
      </c>
    </row>
    <row r="33" spans="1:10" ht="15.6" customHeight="1" thickBot="1" x14ac:dyDescent="0.3">
      <c r="A33" s="121"/>
      <c r="B33" s="4"/>
      <c r="C33" s="4"/>
      <c r="D33" s="7">
        <v>6</v>
      </c>
      <c r="E33" s="4" t="s">
        <v>95</v>
      </c>
      <c r="F33" s="7">
        <v>14</v>
      </c>
      <c r="G33" s="7">
        <v>1</v>
      </c>
      <c r="H33" s="7">
        <v>1</v>
      </c>
      <c r="I33" s="7"/>
      <c r="J33" s="68">
        <f t="shared" si="2"/>
        <v>93.75</v>
      </c>
    </row>
    <row r="34" spans="1:10" ht="15.6" customHeight="1" thickBot="1" x14ac:dyDescent="0.3">
      <c r="A34" s="121"/>
      <c r="B34" s="4"/>
      <c r="C34" s="4"/>
      <c r="D34" s="7">
        <v>7</v>
      </c>
      <c r="E34" s="4" t="s">
        <v>21</v>
      </c>
      <c r="F34" s="7">
        <v>14</v>
      </c>
      <c r="G34" s="7">
        <v>2</v>
      </c>
      <c r="H34" s="7"/>
      <c r="I34" s="7"/>
      <c r="J34" s="68">
        <f t="shared" si="2"/>
        <v>95.833333333333329</v>
      </c>
    </row>
    <row r="35" spans="1:10" ht="15.6" customHeight="1" thickBot="1" x14ac:dyDescent="0.3">
      <c r="A35" s="121"/>
      <c r="B35" s="4"/>
      <c r="C35" s="4"/>
      <c r="D35" s="7">
        <v>8</v>
      </c>
      <c r="E35" s="122" t="s">
        <v>96</v>
      </c>
      <c r="F35" s="7">
        <v>12</v>
      </c>
      <c r="G35" s="7">
        <v>1</v>
      </c>
      <c r="H35" s="7">
        <v>3</v>
      </c>
      <c r="I35" s="7"/>
      <c r="J35" s="68">
        <f t="shared" si="2"/>
        <v>85.416666666666671</v>
      </c>
    </row>
    <row r="36" spans="1:10" ht="15.6" customHeight="1" thickBot="1" x14ac:dyDescent="0.3">
      <c r="A36" s="121"/>
      <c r="B36" s="4"/>
      <c r="C36" s="4"/>
      <c r="D36" s="7">
        <v>9</v>
      </c>
      <c r="E36" s="4" t="s">
        <v>15</v>
      </c>
      <c r="F36" s="7">
        <v>12</v>
      </c>
      <c r="G36" s="7">
        <v>1</v>
      </c>
      <c r="H36" s="7">
        <v>2</v>
      </c>
      <c r="I36" s="7">
        <v>1</v>
      </c>
      <c r="J36" s="68">
        <f t="shared" si="2"/>
        <v>83.333333333333329</v>
      </c>
    </row>
    <row r="37" spans="1:10" ht="15.6" customHeight="1" thickBot="1" x14ac:dyDescent="0.3">
      <c r="A37" s="121"/>
      <c r="B37" s="4"/>
      <c r="C37" s="4"/>
      <c r="D37" s="7">
        <v>10</v>
      </c>
      <c r="E37" s="4" t="s">
        <v>99</v>
      </c>
      <c r="F37" s="7">
        <v>14</v>
      </c>
      <c r="G37" s="7">
        <v>2</v>
      </c>
      <c r="H37" s="7"/>
      <c r="I37" s="7"/>
      <c r="J37" s="68">
        <f t="shared" si="2"/>
        <v>95.833333333333329</v>
      </c>
    </row>
    <row r="38" spans="1:10" ht="15.6" customHeight="1" thickBot="1" x14ac:dyDescent="0.3">
      <c r="A38" s="121"/>
      <c r="B38" s="4"/>
      <c r="C38" s="4"/>
      <c r="D38" s="7">
        <v>11</v>
      </c>
      <c r="E38" s="4" t="s">
        <v>97</v>
      </c>
      <c r="F38" s="7">
        <v>14</v>
      </c>
      <c r="G38" s="7">
        <v>2</v>
      </c>
      <c r="H38" s="7"/>
      <c r="I38" s="7"/>
      <c r="J38" s="68">
        <f t="shared" si="2"/>
        <v>95.833333333333329</v>
      </c>
    </row>
    <row r="39" spans="1:10" ht="15.6" customHeight="1" thickBot="1" x14ac:dyDescent="0.3">
      <c r="A39" s="121"/>
      <c r="B39" s="4"/>
      <c r="C39" s="4"/>
      <c r="D39" s="7">
        <v>12</v>
      </c>
      <c r="E39" s="4" t="s">
        <v>98</v>
      </c>
      <c r="F39" s="7">
        <v>14</v>
      </c>
      <c r="G39" s="7">
        <v>2</v>
      </c>
      <c r="H39" s="7"/>
      <c r="I39" s="7"/>
      <c r="J39" s="68">
        <f t="shared" si="2"/>
        <v>95.833333333333329</v>
      </c>
    </row>
    <row r="40" spans="1:10" ht="15.6" customHeight="1" thickBot="1" x14ac:dyDescent="0.3">
      <c r="A40" s="121"/>
      <c r="B40" s="4"/>
      <c r="C40" s="4"/>
      <c r="D40" s="7">
        <v>13</v>
      </c>
      <c r="E40" s="4" t="s">
        <v>17</v>
      </c>
      <c r="F40" s="22">
        <v>14</v>
      </c>
      <c r="G40" s="7">
        <v>2</v>
      </c>
      <c r="H40" s="7"/>
      <c r="I40" s="7"/>
      <c r="J40" s="68">
        <f t="shared" si="2"/>
        <v>95.833333333333329</v>
      </c>
    </row>
    <row r="41" spans="1:10" ht="15.6" customHeight="1" thickBot="1" x14ac:dyDescent="0.3">
      <c r="A41" s="121"/>
      <c r="B41" s="4"/>
      <c r="C41" s="4"/>
      <c r="D41" s="7">
        <v>14</v>
      </c>
      <c r="E41" s="124" t="s">
        <v>18</v>
      </c>
      <c r="F41" s="24">
        <v>13</v>
      </c>
      <c r="G41" s="7">
        <v>2</v>
      </c>
      <c r="H41" s="7"/>
      <c r="I41" s="7">
        <v>1</v>
      </c>
      <c r="J41" s="68">
        <f t="shared" si="2"/>
        <v>89.583333333333329</v>
      </c>
    </row>
    <row r="42" spans="1:10" ht="15.6" customHeight="1" thickBot="1" x14ac:dyDescent="0.3">
      <c r="A42" s="121"/>
      <c r="B42" s="4"/>
      <c r="C42" s="4"/>
      <c r="D42" s="7">
        <v>15</v>
      </c>
      <c r="E42" s="4" t="s">
        <v>19</v>
      </c>
      <c r="F42" s="7">
        <v>13</v>
      </c>
      <c r="G42" s="7">
        <v>2</v>
      </c>
      <c r="H42" s="7"/>
      <c r="I42" s="7">
        <v>1</v>
      </c>
      <c r="J42" s="68">
        <f t="shared" si="2"/>
        <v>89.583333333333329</v>
      </c>
    </row>
    <row r="43" spans="1:10" ht="15.6" customHeight="1" thickBot="1" x14ac:dyDescent="0.3">
      <c r="A43" s="121"/>
      <c r="B43" s="4"/>
      <c r="C43" s="4"/>
      <c r="D43" s="7"/>
      <c r="E43" s="4" t="s">
        <v>6</v>
      </c>
      <c r="F43" s="79">
        <f>SUM(F28:F42)/15</f>
        <v>13.266666666666667</v>
      </c>
      <c r="G43" s="79">
        <f t="shared" ref="G43:I43" si="3">SUM(G28:G42)/15</f>
        <v>1.8</v>
      </c>
      <c r="H43" s="79">
        <f t="shared" si="3"/>
        <v>0.73333333333333328</v>
      </c>
      <c r="I43" s="79">
        <f t="shared" si="3"/>
        <v>0.2</v>
      </c>
      <c r="J43" s="80">
        <f>SUM(J28:J42)/15</f>
        <v>91.944444444444429</v>
      </c>
    </row>
    <row r="44" spans="1:10" s="126" customFormat="1" ht="58.15" customHeight="1" x14ac:dyDescent="0.2">
      <c r="A44" s="114" t="s">
        <v>276</v>
      </c>
      <c r="B44" s="259">
        <v>30</v>
      </c>
      <c r="C44" s="259">
        <v>26</v>
      </c>
      <c r="D44" s="110">
        <v>78</v>
      </c>
      <c r="E44" s="261"/>
      <c r="F44" s="259">
        <v>3</v>
      </c>
      <c r="G44" s="259">
        <v>2</v>
      </c>
      <c r="H44" s="113">
        <v>1</v>
      </c>
      <c r="I44" s="113">
        <v>0</v>
      </c>
      <c r="J44" s="263" t="s">
        <v>62</v>
      </c>
    </row>
    <row r="45" spans="1:10" s="126" customFormat="1" ht="15.6" customHeight="1" thickBot="1" x14ac:dyDescent="0.25">
      <c r="A45" s="228" t="s">
        <v>43</v>
      </c>
      <c r="B45" s="260"/>
      <c r="C45" s="260"/>
      <c r="D45" s="111"/>
      <c r="E45" s="262"/>
      <c r="F45" s="260"/>
      <c r="G45" s="260"/>
      <c r="H45" s="109"/>
      <c r="I45" s="109"/>
      <c r="J45" s="264"/>
    </row>
    <row r="46" spans="1:10" ht="15.6" customHeight="1" thickBot="1" x14ac:dyDescent="0.3">
      <c r="A46" s="121"/>
      <c r="B46" s="4"/>
      <c r="C46" s="4"/>
      <c r="D46" s="7">
        <v>1</v>
      </c>
      <c r="E46" s="4" t="s">
        <v>9</v>
      </c>
      <c r="F46" s="7">
        <v>21</v>
      </c>
      <c r="G46" s="7">
        <v>4</v>
      </c>
      <c r="H46" s="7">
        <v>1</v>
      </c>
      <c r="I46" s="7"/>
      <c r="J46" s="68">
        <f>SUM((F46*3+G46*2+H46*1+I46*0)*100/78)</f>
        <v>92.307692307692307</v>
      </c>
    </row>
    <row r="47" spans="1:10" ht="15.6" customHeight="1" thickBot="1" x14ac:dyDescent="0.3">
      <c r="A47" s="121"/>
      <c r="B47" s="4"/>
      <c r="C47" s="4"/>
      <c r="D47" s="7">
        <v>2</v>
      </c>
      <c r="E47" s="4" t="s">
        <v>10</v>
      </c>
      <c r="F47" s="7">
        <v>24</v>
      </c>
      <c r="G47" s="7">
        <v>2</v>
      </c>
      <c r="H47" s="7"/>
      <c r="I47" s="7"/>
      <c r="J47" s="68">
        <f t="shared" ref="J47:J60" si="4">SUM((F47*3+G47*2+H47*1+I47*0)*100/78)</f>
        <v>97.435897435897431</v>
      </c>
    </row>
    <row r="48" spans="1:10" ht="15.6" customHeight="1" thickBot="1" x14ac:dyDescent="0.3">
      <c r="A48" s="121"/>
      <c r="B48" s="4"/>
      <c r="C48" s="4"/>
      <c r="D48" s="7">
        <v>3</v>
      </c>
      <c r="E48" s="4" t="s">
        <v>11</v>
      </c>
      <c r="F48" s="7">
        <v>23</v>
      </c>
      <c r="G48" s="7">
        <v>3</v>
      </c>
      <c r="H48" s="7"/>
      <c r="I48" s="7"/>
      <c r="J48" s="68">
        <f t="shared" si="4"/>
        <v>96.15384615384616</v>
      </c>
    </row>
    <row r="49" spans="1:10" ht="15.6" customHeight="1" thickBot="1" x14ac:dyDescent="0.3">
      <c r="A49" s="121"/>
      <c r="B49" s="4"/>
      <c r="C49" s="4"/>
      <c r="D49" s="7">
        <v>4</v>
      </c>
      <c r="E49" s="4" t="s">
        <v>12</v>
      </c>
      <c r="F49" s="7">
        <v>22</v>
      </c>
      <c r="G49" s="7">
        <v>4</v>
      </c>
      <c r="H49" s="7"/>
      <c r="I49" s="7"/>
      <c r="J49" s="68">
        <f t="shared" si="4"/>
        <v>94.871794871794876</v>
      </c>
    </row>
    <row r="50" spans="1:10" ht="15.6" customHeight="1" thickBot="1" x14ac:dyDescent="0.3">
      <c r="A50" s="121"/>
      <c r="B50" s="4"/>
      <c r="C50" s="4"/>
      <c r="D50" s="7">
        <v>5</v>
      </c>
      <c r="E50" s="4" t="s">
        <v>13</v>
      </c>
      <c r="F50" s="7">
        <v>21</v>
      </c>
      <c r="G50" s="7">
        <v>4</v>
      </c>
      <c r="H50" s="7"/>
      <c r="I50" s="7">
        <v>1</v>
      </c>
      <c r="J50" s="68">
        <f t="shared" si="4"/>
        <v>91.025641025641022</v>
      </c>
    </row>
    <row r="51" spans="1:10" ht="15.6" customHeight="1" thickBot="1" x14ac:dyDescent="0.3">
      <c r="A51" s="121"/>
      <c r="B51" s="4"/>
      <c r="C51" s="4"/>
      <c r="D51" s="7">
        <v>6</v>
      </c>
      <c r="E51" s="4" t="s">
        <v>95</v>
      </c>
      <c r="F51" s="7">
        <v>22</v>
      </c>
      <c r="G51" s="7">
        <v>3</v>
      </c>
      <c r="H51" s="7"/>
      <c r="I51" s="7">
        <v>1</v>
      </c>
      <c r="J51" s="68">
        <f t="shared" si="4"/>
        <v>92.307692307692307</v>
      </c>
    </row>
    <row r="52" spans="1:10" ht="15.6" customHeight="1" thickBot="1" x14ac:dyDescent="0.3">
      <c r="A52" s="121"/>
      <c r="B52" s="4"/>
      <c r="C52" s="4"/>
      <c r="D52" s="7">
        <v>7</v>
      </c>
      <c r="E52" s="4" t="s">
        <v>21</v>
      </c>
      <c r="F52" s="7">
        <v>22</v>
      </c>
      <c r="G52" s="7">
        <v>3</v>
      </c>
      <c r="H52" s="7">
        <v>1</v>
      </c>
      <c r="I52" s="7"/>
      <c r="J52" s="68">
        <f t="shared" si="4"/>
        <v>93.589743589743591</v>
      </c>
    </row>
    <row r="53" spans="1:10" ht="15.6" customHeight="1" thickBot="1" x14ac:dyDescent="0.3">
      <c r="A53" s="121"/>
      <c r="B53" s="4"/>
      <c r="C53" s="4"/>
      <c r="D53" s="7">
        <v>8</v>
      </c>
      <c r="E53" s="122" t="s">
        <v>96</v>
      </c>
      <c r="F53" s="7">
        <v>21</v>
      </c>
      <c r="G53" s="7">
        <v>3</v>
      </c>
      <c r="H53" s="7">
        <v>2</v>
      </c>
      <c r="I53" s="7"/>
      <c r="J53" s="68">
        <f t="shared" si="4"/>
        <v>91.025641025641022</v>
      </c>
    </row>
    <row r="54" spans="1:10" ht="15.6" customHeight="1" thickBot="1" x14ac:dyDescent="0.3">
      <c r="A54" s="121"/>
      <c r="B54" s="4"/>
      <c r="C54" s="4"/>
      <c r="D54" s="7">
        <v>9</v>
      </c>
      <c r="E54" s="4" t="s">
        <v>15</v>
      </c>
      <c r="F54" s="7">
        <v>17</v>
      </c>
      <c r="G54" s="7">
        <v>5</v>
      </c>
      <c r="H54" s="7">
        <v>3</v>
      </c>
      <c r="I54" s="7">
        <v>1</v>
      </c>
      <c r="J54" s="68">
        <f t="shared" si="4"/>
        <v>82.051282051282058</v>
      </c>
    </row>
    <row r="55" spans="1:10" ht="15.6" customHeight="1" thickBot="1" x14ac:dyDescent="0.3">
      <c r="A55" s="121"/>
      <c r="B55" s="4"/>
      <c r="C55" s="4"/>
      <c r="D55" s="7">
        <v>10</v>
      </c>
      <c r="E55" s="4" t="s">
        <v>99</v>
      </c>
      <c r="F55" s="7">
        <v>23</v>
      </c>
      <c r="G55" s="7">
        <v>2</v>
      </c>
      <c r="H55" s="7">
        <v>1</v>
      </c>
      <c r="I55" s="7"/>
      <c r="J55" s="68">
        <f t="shared" si="4"/>
        <v>94.871794871794876</v>
      </c>
    </row>
    <row r="56" spans="1:10" ht="15.6" customHeight="1" thickBot="1" x14ac:dyDescent="0.3">
      <c r="A56" s="121"/>
      <c r="B56" s="4"/>
      <c r="C56" s="4"/>
      <c r="D56" s="7">
        <v>11</v>
      </c>
      <c r="E56" s="4" t="s">
        <v>97</v>
      </c>
      <c r="F56" s="7">
        <v>24</v>
      </c>
      <c r="G56" s="7">
        <v>2</v>
      </c>
      <c r="H56" s="7"/>
      <c r="I56" s="7"/>
      <c r="J56" s="68">
        <f t="shared" si="4"/>
        <v>97.435897435897431</v>
      </c>
    </row>
    <row r="57" spans="1:10" ht="15.6" customHeight="1" thickBot="1" x14ac:dyDescent="0.3">
      <c r="A57" s="121"/>
      <c r="B57" s="4"/>
      <c r="C57" s="4"/>
      <c r="D57" s="7">
        <v>12</v>
      </c>
      <c r="E57" s="4" t="s">
        <v>98</v>
      </c>
      <c r="F57" s="7">
        <v>19</v>
      </c>
      <c r="G57" s="7">
        <v>7</v>
      </c>
      <c r="H57" s="7"/>
      <c r="I57" s="7"/>
      <c r="J57" s="68">
        <f t="shared" si="4"/>
        <v>91.025641025641022</v>
      </c>
    </row>
    <row r="58" spans="1:10" ht="15.6" customHeight="1" thickBot="1" x14ac:dyDescent="0.3">
      <c r="A58" s="121"/>
      <c r="B58" s="4"/>
      <c r="C58" s="4"/>
      <c r="D58" s="7">
        <v>13</v>
      </c>
      <c r="E58" s="4" t="s">
        <v>17</v>
      </c>
      <c r="F58" s="22">
        <v>20</v>
      </c>
      <c r="G58" s="7">
        <v>6</v>
      </c>
      <c r="H58" s="7"/>
      <c r="I58" s="7"/>
      <c r="J58" s="68">
        <f t="shared" si="4"/>
        <v>92.307692307692307</v>
      </c>
    </row>
    <row r="59" spans="1:10" ht="15.6" customHeight="1" thickBot="1" x14ac:dyDescent="0.3">
      <c r="A59" s="121"/>
      <c r="B59" s="4"/>
      <c r="C59" s="4"/>
      <c r="D59" s="7">
        <v>14</v>
      </c>
      <c r="E59" s="124" t="s">
        <v>18</v>
      </c>
      <c r="F59" s="24">
        <v>21</v>
      </c>
      <c r="G59" s="7">
        <v>3</v>
      </c>
      <c r="H59" s="7">
        <v>1</v>
      </c>
      <c r="I59" s="7">
        <v>1</v>
      </c>
      <c r="J59" s="68">
        <f t="shared" si="4"/>
        <v>89.743589743589737</v>
      </c>
    </row>
    <row r="60" spans="1:10" ht="15.6" customHeight="1" thickBot="1" x14ac:dyDescent="0.3">
      <c r="A60" s="121"/>
      <c r="B60" s="4"/>
      <c r="C60" s="4"/>
      <c r="D60" s="7">
        <v>15</v>
      </c>
      <c r="E60" s="4" t="s">
        <v>19</v>
      </c>
      <c r="F60" s="7">
        <v>19</v>
      </c>
      <c r="G60" s="7">
        <v>6</v>
      </c>
      <c r="H60" s="7"/>
      <c r="I60" s="7">
        <v>1</v>
      </c>
      <c r="J60" s="68">
        <f t="shared" si="4"/>
        <v>88.461538461538467</v>
      </c>
    </row>
    <row r="61" spans="1:10" ht="15.6" customHeight="1" thickBot="1" x14ac:dyDescent="0.3">
      <c r="A61" s="121"/>
      <c r="B61" s="4"/>
      <c r="C61" s="4"/>
      <c r="D61" s="7"/>
      <c r="E61" s="4" t="s">
        <v>6</v>
      </c>
      <c r="F61" s="79">
        <f>SUM(F46:F60)/15</f>
        <v>21.266666666666666</v>
      </c>
      <c r="G61" s="79">
        <f t="shared" ref="G61:I61" si="5">SUM(G46:G60)/15</f>
        <v>3.8</v>
      </c>
      <c r="H61" s="79">
        <f t="shared" si="5"/>
        <v>0.6</v>
      </c>
      <c r="I61" s="79">
        <f t="shared" si="5"/>
        <v>0.33333333333333331</v>
      </c>
      <c r="J61" s="80">
        <f>SUM(J46:J60)/15</f>
        <v>92.307692307692335</v>
      </c>
    </row>
    <row r="62" spans="1:10" s="126" customFormat="1" ht="15.6" customHeight="1" x14ac:dyDescent="0.2">
      <c r="A62" s="114" t="s">
        <v>100</v>
      </c>
      <c r="B62" s="259">
        <v>61</v>
      </c>
      <c r="C62" s="259">
        <v>35</v>
      </c>
      <c r="D62" s="110">
        <v>105</v>
      </c>
      <c r="E62" s="261"/>
      <c r="F62" s="259">
        <v>3</v>
      </c>
      <c r="G62" s="259">
        <v>2</v>
      </c>
      <c r="H62" s="113">
        <v>1</v>
      </c>
      <c r="I62" s="113">
        <v>0</v>
      </c>
      <c r="J62" s="263" t="s">
        <v>62</v>
      </c>
    </row>
    <row r="63" spans="1:10" s="126" customFormat="1" ht="15.6" customHeight="1" thickBot="1" x14ac:dyDescent="0.25">
      <c r="A63" s="112" t="s">
        <v>101</v>
      </c>
      <c r="B63" s="260"/>
      <c r="C63" s="260"/>
      <c r="D63" s="111"/>
      <c r="E63" s="262"/>
      <c r="F63" s="260"/>
      <c r="G63" s="260"/>
      <c r="H63" s="109"/>
      <c r="I63" s="109"/>
      <c r="J63" s="264"/>
    </row>
    <row r="64" spans="1:10" ht="15.6" customHeight="1" thickBot="1" x14ac:dyDescent="0.3">
      <c r="A64" s="121"/>
      <c r="B64" s="4"/>
      <c r="C64" s="4"/>
      <c r="D64" s="7">
        <v>1</v>
      </c>
      <c r="E64" s="4" t="s">
        <v>9</v>
      </c>
      <c r="F64" s="7">
        <v>25</v>
      </c>
      <c r="G64" s="7">
        <v>6</v>
      </c>
      <c r="H64" s="7">
        <v>4</v>
      </c>
      <c r="I64" s="7"/>
      <c r="J64" s="68">
        <f>SUM((F64*3+G64*2+H64*1+I64*0)*100/105)</f>
        <v>86.666666666666671</v>
      </c>
    </row>
    <row r="65" spans="1:10" ht="15.6" customHeight="1" thickBot="1" x14ac:dyDescent="0.3">
      <c r="A65" s="121"/>
      <c r="B65" s="4"/>
      <c r="C65" s="4"/>
      <c r="D65" s="7">
        <v>2</v>
      </c>
      <c r="E65" s="4" t="s">
        <v>10</v>
      </c>
      <c r="F65" s="7">
        <v>24</v>
      </c>
      <c r="G65" s="7">
        <v>9</v>
      </c>
      <c r="H65" s="7">
        <v>1</v>
      </c>
      <c r="I65" s="7">
        <v>1</v>
      </c>
      <c r="J65" s="68">
        <f t="shared" ref="J65:J77" si="6">SUM((F65*3+G65*2+H65*1+I65*0)*100/105)</f>
        <v>86.666666666666671</v>
      </c>
    </row>
    <row r="66" spans="1:10" ht="15.6" customHeight="1" thickBot="1" x14ac:dyDescent="0.3">
      <c r="A66" s="121"/>
      <c r="B66" s="4"/>
      <c r="C66" s="4"/>
      <c r="D66" s="7">
        <v>3</v>
      </c>
      <c r="E66" s="4" t="s">
        <v>11</v>
      </c>
      <c r="F66" s="7">
        <v>25</v>
      </c>
      <c r="G66" s="7">
        <v>7</v>
      </c>
      <c r="H66" s="7">
        <v>2</v>
      </c>
      <c r="I66" s="7">
        <v>1</v>
      </c>
      <c r="J66" s="68">
        <f t="shared" si="6"/>
        <v>86.666666666666671</v>
      </c>
    </row>
    <row r="67" spans="1:10" ht="15.6" customHeight="1" thickBot="1" x14ac:dyDescent="0.3">
      <c r="A67" s="121"/>
      <c r="B67" s="4"/>
      <c r="C67" s="4"/>
      <c r="D67" s="7">
        <v>4</v>
      </c>
      <c r="E67" s="4" t="s">
        <v>12</v>
      </c>
      <c r="F67" s="7">
        <v>25</v>
      </c>
      <c r="G67" s="7">
        <v>7</v>
      </c>
      <c r="H67" s="7">
        <v>2</v>
      </c>
      <c r="I67" s="7">
        <v>1</v>
      </c>
      <c r="J67" s="68">
        <f t="shared" si="6"/>
        <v>86.666666666666671</v>
      </c>
    </row>
    <row r="68" spans="1:10" ht="15.6" customHeight="1" thickBot="1" x14ac:dyDescent="0.3">
      <c r="A68" s="121"/>
      <c r="B68" s="4"/>
      <c r="C68" s="4"/>
      <c r="D68" s="7">
        <v>5</v>
      </c>
      <c r="E68" s="4" t="s">
        <v>13</v>
      </c>
      <c r="F68" s="7">
        <v>18</v>
      </c>
      <c r="G68" s="7">
        <v>11</v>
      </c>
      <c r="H68" s="7">
        <v>5</v>
      </c>
      <c r="I68" s="7">
        <v>1</v>
      </c>
      <c r="J68" s="68">
        <f t="shared" si="6"/>
        <v>77.142857142857139</v>
      </c>
    </row>
    <row r="69" spans="1:10" ht="15.6" customHeight="1" thickBot="1" x14ac:dyDescent="0.3">
      <c r="A69" s="121"/>
      <c r="B69" s="4"/>
      <c r="C69" s="4"/>
      <c r="D69" s="7">
        <v>6</v>
      </c>
      <c r="E69" s="4" t="s">
        <v>95</v>
      </c>
      <c r="F69" s="7">
        <v>20</v>
      </c>
      <c r="G69" s="7">
        <v>5</v>
      </c>
      <c r="H69" s="7">
        <v>7</v>
      </c>
      <c r="I69" s="7">
        <v>3</v>
      </c>
      <c r="J69" s="68">
        <f t="shared" si="6"/>
        <v>73.333333333333329</v>
      </c>
    </row>
    <row r="70" spans="1:10" ht="15.6" customHeight="1" thickBot="1" x14ac:dyDescent="0.3">
      <c r="A70" s="121"/>
      <c r="B70" s="4"/>
      <c r="C70" s="4"/>
      <c r="D70" s="7">
        <v>7</v>
      </c>
      <c r="E70" s="4" t="s">
        <v>21</v>
      </c>
      <c r="F70" s="7">
        <v>23</v>
      </c>
      <c r="G70" s="7">
        <v>8</v>
      </c>
      <c r="H70" s="7">
        <v>4</v>
      </c>
      <c r="I70" s="7"/>
      <c r="J70" s="68">
        <f t="shared" si="6"/>
        <v>84.761904761904759</v>
      </c>
    </row>
    <row r="71" spans="1:10" ht="15.6" customHeight="1" thickBot="1" x14ac:dyDescent="0.3">
      <c r="A71" s="121"/>
      <c r="B71" s="4"/>
      <c r="C71" s="4"/>
      <c r="D71" s="7">
        <v>8</v>
      </c>
      <c r="E71" s="122" t="s">
        <v>96</v>
      </c>
      <c r="F71" s="7">
        <v>25</v>
      </c>
      <c r="G71" s="7">
        <v>6</v>
      </c>
      <c r="H71" s="7">
        <v>3</v>
      </c>
      <c r="I71" s="7">
        <v>1</v>
      </c>
      <c r="J71" s="68">
        <f t="shared" si="6"/>
        <v>85.714285714285708</v>
      </c>
    </row>
    <row r="72" spans="1:10" ht="15.6" customHeight="1" thickBot="1" x14ac:dyDescent="0.3">
      <c r="A72" s="121"/>
      <c r="B72" s="4"/>
      <c r="C72" s="4"/>
      <c r="D72" s="7">
        <v>9</v>
      </c>
      <c r="E72" s="4" t="s">
        <v>15</v>
      </c>
      <c r="F72" s="7">
        <v>18</v>
      </c>
      <c r="G72" s="7">
        <v>7</v>
      </c>
      <c r="H72" s="7">
        <v>7</v>
      </c>
      <c r="I72" s="7">
        <v>3</v>
      </c>
      <c r="J72" s="68">
        <f t="shared" si="6"/>
        <v>71.428571428571431</v>
      </c>
    </row>
    <row r="73" spans="1:10" ht="15.6" customHeight="1" thickBot="1" x14ac:dyDescent="0.3">
      <c r="A73" s="121"/>
      <c r="B73" s="4"/>
      <c r="C73" s="4"/>
      <c r="D73" s="7">
        <v>10</v>
      </c>
      <c r="E73" s="4" t="s">
        <v>99</v>
      </c>
      <c r="F73" s="7">
        <v>25</v>
      </c>
      <c r="G73" s="7">
        <v>7</v>
      </c>
      <c r="H73" s="7">
        <v>3</v>
      </c>
      <c r="I73" s="7"/>
      <c r="J73" s="68">
        <f t="shared" si="6"/>
        <v>87.61904761904762</v>
      </c>
    </row>
    <row r="74" spans="1:10" ht="15.6" customHeight="1" thickBot="1" x14ac:dyDescent="0.3">
      <c r="A74" s="121"/>
      <c r="B74" s="4"/>
      <c r="C74" s="4"/>
      <c r="D74" s="7">
        <v>11</v>
      </c>
      <c r="E74" s="4" t="s">
        <v>97</v>
      </c>
      <c r="F74" s="7">
        <v>30</v>
      </c>
      <c r="G74" s="7">
        <v>3</v>
      </c>
      <c r="H74" s="7">
        <v>2</v>
      </c>
      <c r="I74" s="7"/>
      <c r="J74" s="68">
        <f t="shared" si="6"/>
        <v>93.333333333333329</v>
      </c>
    </row>
    <row r="75" spans="1:10" ht="15.6" customHeight="1" thickBot="1" x14ac:dyDescent="0.3">
      <c r="A75" s="121"/>
      <c r="B75" s="4"/>
      <c r="C75" s="4"/>
      <c r="D75" s="7">
        <v>12</v>
      </c>
      <c r="E75" s="4" t="s">
        <v>98</v>
      </c>
      <c r="F75" s="7">
        <v>19</v>
      </c>
      <c r="G75" s="7">
        <v>12</v>
      </c>
      <c r="H75" s="7">
        <v>4</v>
      </c>
      <c r="I75" s="7"/>
      <c r="J75" s="68">
        <f t="shared" si="6"/>
        <v>80.952380952380949</v>
      </c>
    </row>
    <row r="76" spans="1:10" ht="15.6" customHeight="1" thickBot="1" x14ac:dyDescent="0.3">
      <c r="A76" s="121"/>
      <c r="B76" s="4"/>
      <c r="C76" s="4"/>
      <c r="D76" s="7">
        <v>13</v>
      </c>
      <c r="E76" s="4" t="s">
        <v>17</v>
      </c>
      <c r="F76" s="22">
        <v>19</v>
      </c>
      <c r="G76" s="7">
        <v>11</v>
      </c>
      <c r="H76" s="7">
        <v>5</v>
      </c>
      <c r="I76" s="7"/>
      <c r="J76" s="68">
        <f t="shared" si="6"/>
        <v>80</v>
      </c>
    </row>
    <row r="77" spans="1:10" ht="15.6" customHeight="1" thickBot="1" x14ac:dyDescent="0.3">
      <c r="A77" s="121"/>
      <c r="B77" s="4"/>
      <c r="C77" s="4"/>
      <c r="D77" s="7">
        <v>14</v>
      </c>
      <c r="E77" s="124" t="s">
        <v>18</v>
      </c>
      <c r="F77" s="24">
        <v>19</v>
      </c>
      <c r="G77" s="7">
        <v>6</v>
      </c>
      <c r="H77" s="7">
        <v>6</v>
      </c>
      <c r="I77" s="7">
        <v>4</v>
      </c>
      <c r="J77" s="68">
        <f t="shared" si="6"/>
        <v>71.428571428571431</v>
      </c>
    </row>
    <row r="78" spans="1:10" ht="15.6" customHeight="1" thickBot="1" x14ac:dyDescent="0.3">
      <c r="A78" s="121"/>
      <c r="B78" s="4"/>
      <c r="C78" s="4"/>
      <c r="D78" s="7">
        <v>15</v>
      </c>
      <c r="E78" s="4" t="s">
        <v>19</v>
      </c>
      <c r="F78" s="7">
        <v>18</v>
      </c>
      <c r="G78" s="7">
        <v>12</v>
      </c>
      <c r="H78" s="7">
        <v>5</v>
      </c>
      <c r="I78" s="7"/>
      <c r="J78" s="68">
        <f t="shared" ref="J78" si="7">SUM((F78*3+G78*2+H78*1+I78*0)*100/48)</f>
        <v>172.91666666666666</v>
      </c>
    </row>
    <row r="79" spans="1:10" ht="15.6" customHeight="1" thickBot="1" x14ac:dyDescent="0.3">
      <c r="A79" s="121"/>
      <c r="B79" s="4"/>
      <c r="C79" s="4"/>
      <c r="D79" s="7"/>
      <c r="E79" s="4" t="s">
        <v>6</v>
      </c>
      <c r="F79" s="79">
        <f>SUM(F64:F78)/15</f>
        <v>22.2</v>
      </c>
      <c r="G79" s="79">
        <f t="shared" ref="G79:I79" si="8">SUM(G64:G78)/15</f>
        <v>7.8</v>
      </c>
      <c r="H79" s="79">
        <f t="shared" si="8"/>
        <v>4</v>
      </c>
      <c r="I79" s="79">
        <f t="shared" si="8"/>
        <v>1</v>
      </c>
      <c r="J79" s="80">
        <f>SUM(J64:J78)/15</f>
        <v>88.353174603174608</v>
      </c>
    </row>
    <row r="80" spans="1:10" s="126" customFormat="1" ht="25.15" customHeight="1" x14ac:dyDescent="0.2">
      <c r="A80" s="230" t="s">
        <v>199</v>
      </c>
      <c r="B80" s="259">
        <v>61</v>
      </c>
      <c r="C80" s="259">
        <v>37</v>
      </c>
      <c r="D80" s="226">
        <v>111</v>
      </c>
      <c r="E80" s="261"/>
      <c r="F80" s="259">
        <v>3</v>
      </c>
      <c r="G80" s="259">
        <v>2</v>
      </c>
      <c r="H80" s="231">
        <v>1</v>
      </c>
      <c r="I80" s="231">
        <v>0</v>
      </c>
      <c r="J80" s="263" t="s">
        <v>62</v>
      </c>
    </row>
    <row r="81" spans="1:10" s="126" customFormat="1" ht="11.45" customHeight="1" thickBot="1" x14ac:dyDescent="0.25">
      <c r="A81" s="228" t="s">
        <v>198</v>
      </c>
      <c r="B81" s="260"/>
      <c r="C81" s="260"/>
      <c r="D81" s="227"/>
      <c r="E81" s="262"/>
      <c r="F81" s="260"/>
      <c r="G81" s="260"/>
      <c r="H81" s="229"/>
      <c r="I81" s="229"/>
      <c r="J81" s="264"/>
    </row>
    <row r="82" spans="1:10" ht="15.6" customHeight="1" thickBot="1" x14ac:dyDescent="0.3">
      <c r="A82" s="121"/>
      <c r="B82" s="4"/>
      <c r="C82" s="4"/>
      <c r="D82" s="7">
        <v>1</v>
      </c>
      <c r="E82" s="4" t="s">
        <v>9</v>
      </c>
      <c r="F82" s="7">
        <v>33</v>
      </c>
      <c r="G82" s="7">
        <v>1</v>
      </c>
      <c r="H82" s="7">
        <v>3</v>
      </c>
      <c r="I82" s="7"/>
      <c r="J82" s="68">
        <f>SUM((F82*3+G82*2+H82*1+I82*0)*100/111)</f>
        <v>93.693693693693689</v>
      </c>
    </row>
    <row r="83" spans="1:10" ht="15.6" customHeight="1" thickBot="1" x14ac:dyDescent="0.3">
      <c r="A83" s="121"/>
      <c r="B83" s="4"/>
      <c r="C83" s="4"/>
      <c r="D83" s="7">
        <v>2</v>
      </c>
      <c r="E83" s="4" t="s">
        <v>10</v>
      </c>
      <c r="F83" s="7">
        <v>32</v>
      </c>
      <c r="G83" s="7">
        <v>2</v>
      </c>
      <c r="H83" s="7">
        <v>3</v>
      </c>
      <c r="I83" s="7"/>
      <c r="J83" s="68">
        <f t="shared" ref="J83:J96" si="9">SUM((F83*3+G83*2+H83*1+I83*0)*100/111)</f>
        <v>92.792792792792795</v>
      </c>
    </row>
    <row r="84" spans="1:10" ht="15.6" customHeight="1" thickBot="1" x14ac:dyDescent="0.3">
      <c r="A84" s="121"/>
      <c r="B84" s="4"/>
      <c r="C84" s="4"/>
      <c r="D84" s="7">
        <v>3</v>
      </c>
      <c r="E84" s="4" t="s">
        <v>11</v>
      </c>
      <c r="F84" s="7">
        <v>31</v>
      </c>
      <c r="G84" s="7">
        <v>4</v>
      </c>
      <c r="H84" s="7">
        <v>2</v>
      </c>
      <c r="I84" s="7"/>
      <c r="J84" s="68">
        <f t="shared" si="9"/>
        <v>92.792792792792795</v>
      </c>
    </row>
    <row r="85" spans="1:10" ht="15.6" customHeight="1" thickBot="1" x14ac:dyDescent="0.3">
      <c r="A85" s="121"/>
      <c r="B85" s="4"/>
      <c r="C85" s="4"/>
      <c r="D85" s="7">
        <v>4</v>
      </c>
      <c r="E85" s="4" t="s">
        <v>12</v>
      </c>
      <c r="F85" s="7">
        <v>32</v>
      </c>
      <c r="G85" s="7">
        <v>4</v>
      </c>
      <c r="H85" s="7">
        <v>1</v>
      </c>
      <c r="I85" s="7"/>
      <c r="J85" s="68">
        <f t="shared" si="9"/>
        <v>94.594594594594597</v>
      </c>
    </row>
    <row r="86" spans="1:10" ht="15.6" customHeight="1" thickBot="1" x14ac:dyDescent="0.3">
      <c r="A86" s="121"/>
      <c r="B86" s="4"/>
      <c r="C86" s="4"/>
      <c r="D86" s="7">
        <v>5</v>
      </c>
      <c r="E86" s="4" t="s">
        <v>13</v>
      </c>
      <c r="F86" s="7">
        <v>31</v>
      </c>
      <c r="G86" s="7">
        <v>4</v>
      </c>
      <c r="H86" s="7">
        <v>2</v>
      </c>
      <c r="I86" s="7"/>
      <c r="J86" s="68">
        <f t="shared" si="9"/>
        <v>92.792792792792795</v>
      </c>
    </row>
    <row r="87" spans="1:10" ht="15.6" customHeight="1" thickBot="1" x14ac:dyDescent="0.3">
      <c r="A87" s="121"/>
      <c r="B87" s="4"/>
      <c r="C87" s="4"/>
      <c r="D87" s="7">
        <v>6</v>
      </c>
      <c r="E87" s="4" t="s">
        <v>95</v>
      </c>
      <c r="F87" s="7">
        <v>34</v>
      </c>
      <c r="G87" s="7">
        <v>2</v>
      </c>
      <c r="H87" s="7">
        <v>1</v>
      </c>
      <c r="I87" s="7"/>
      <c r="J87" s="68">
        <f t="shared" si="9"/>
        <v>96.396396396396398</v>
      </c>
    </row>
    <row r="88" spans="1:10" ht="15.6" customHeight="1" thickBot="1" x14ac:dyDescent="0.3">
      <c r="A88" s="121"/>
      <c r="B88" s="4"/>
      <c r="C88" s="4"/>
      <c r="D88" s="7">
        <v>7</v>
      </c>
      <c r="E88" s="4" t="s">
        <v>21</v>
      </c>
      <c r="F88" s="7">
        <v>32</v>
      </c>
      <c r="G88" s="7">
        <v>2</v>
      </c>
      <c r="H88" s="7">
        <v>3</v>
      </c>
      <c r="I88" s="7"/>
      <c r="J88" s="68">
        <f t="shared" si="9"/>
        <v>92.792792792792795</v>
      </c>
    </row>
    <row r="89" spans="1:10" ht="15.6" customHeight="1" thickBot="1" x14ac:dyDescent="0.3">
      <c r="A89" s="121"/>
      <c r="B89" s="4"/>
      <c r="C89" s="4"/>
      <c r="D89" s="7">
        <v>8</v>
      </c>
      <c r="E89" s="122" t="s">
        <v>96</v>
      </c>
      <c r="F89" s="7">
        <v>30</v>
      </c>
      <c r="G89" s="7">
        <v>3</v>
      </c>
      <c r="H89" s="7">
        <v>4</v>
      </c>
      <c r="I89" s="7"/>
      <c r="J89" s="68">
        <f t="shared" si="9"/>
        <v>90.090090090090087</v>
      </c>
    </row>
    <row r="90" spans="1:10" ht="15.6" customHeight="1" thickBot="1" x14ac:dyDescent="0.3">
      <c r="A90" s="121"/>
      <c r="B90" s="4"/>
      <c r="C90" s="4"/>
      <c r="D90" s="7">
        <v>9</v>
      </c>
      <c r="E90" s="4" t="s">
        <v>15</v>
      </c>
      <c r="F90" s="7">
        <v>30</v>
      </c>
      <c r="G90" s="7">
        <v>4</v>
      </c>
      <c r="H90" s="7">
        <v>3</v>
      </c>
      <c r="I90" s="7"/>
      <c r="J90" s="68">
        <f t="shared" si="9"/>
        <v>90.990990990990994</v>
      </c>
    </row>
    <row r="91" spans="1:10" ht="15.6" customHeight="1" thickBot="1" x14ac:dyDescent="0.3">
      <c r="A91" s="121"/>
      <c r="B91" s="4"/>
      <c r="C91" s="4"/>
      <c r="D91" s="7">
        <v>10</v>
      </c>
      <c r="E91" s="4" t="s">
        <v>99</v>
      </c>
      <c r="F91" s="7">
        <v>32</v>
      </c>
      <c r="G91" s="7">
        <v>3</v>
      </c>
      <c r="H91" s="7">
        <v>2</v>
      </c>
      <c r="I91" s="7"/>
      <c r="J91" s="68">
        <f t="shared" si="9"/>
        <v>93.693693693693689</v>
      </c>
    </row>
    <row r="92" spans="1:10" ht="15.6" customHeight="1" thickBot="1" x14ac:dyDescent="0.3">
      <c r="A92" s="121"/>
      <c r="B92" s="4"/>
      <c r="C92" s="4"/>
      <c r="D92" s="7">
        <v>11</v>
      </c>
      <c r="E92" s="4" t="s">
        <v>97</v>
      </c>
      <c r="F92" s="7">
        <v>31</v>
      </c>
      <c r="G92" s="7">
        <v>4</v>
      </c>
      <c r="H92" s="7">
        <v>2</v>
      </c>
      <c r="I92" s="7"/>
      <c r="J92" s="68">
        <f t="shared" si="9"/>
        <v>92.792792792792795</v>
      </c>
    </row>
    <row r="93" spans="1:10" ht="15.6" customHeight="1" thickBot="1" x14ac:dyDescent="0.3">
      <c r="A93" s="121"/>
      <c r="B93" s="4"/>
      <c r="C93" s="4"/>
      <c r="D93" s="7">
        <v>12</v>
      </c>
      <c r="E93" s="4" t="s">
        <v>98</v>
      </c>
      <c r="F93" s="7">
        <v>30</v>
      </c>
      <c r="G93" s="7">
        <v>4</v>
      </c>
      <c r="H93" s="7">
        <v>3</v>
      </c>
      <c r="I93" s="7"/>
      <c r="J93" s="68">
        <f t="shared" si="9"/>
        <v>90.990990990990994</v>
      </c>
    </row>
    <row r="94" spans="1:10" ht="15.6" customHeight="1" thickBot="1" x14ac:dyDescent="0.3">
      <c r="A94" s="121"/>
      <c r="B94" s="4"/>
      <c r="C94" s="4"/>
      <c r="D94" s="7">
        <v>13</v>
      </c>
      <c r="E94" s="4" t="s">
        <v>17</v>
      </c>
      <c r="F94" s="233">
        <v>31</v>
      </c>
      <c r="G94" s="7">
        <v>3</v>
      </c>
      <c r="H94" s="7">
        <v>3</v>
      </c>
      <c r="I94" s="7"/>
      <c r="J94" s="68">
        <f t="shared" si="9"/>
        <v>91.891891891891888</v>
      </c>
    </row>
    <row r="95" spans="1:10" ht="15.6" customHeight="1" thickBot="1" x14ac:dyDescent="0.3">
      <c r="A95" s="121"/>
      <c r="B95" s="4"/>
      <c r="C95" s="4"/>
      <c r="D95" s="7">
        <v>14</v>
      </c>
      <c r="E95" s="124" t="s">
        <v>18</v>
      </c>
      <c r="F95" s="24">
        <v>28</v>
      </c>
      <c r="G95" s="7">
        <v>5</v>
      </c>
      <c r="H95" s="7">
        <v>4</v>
      </c>
      <c r="I95" s="7"/>
      <c r="J95" s="68">
        <f t="shared" si="9"/>
        <v>88.288288288288285</v>
      </c>
    </row>
    <row r="96" spans="1:10" ht="15.6" customHeight="1" thickBot="1" x14ac:dyDescent="0.3">
      <c r="A96" s="121"/>
      <c r="B96" s="4"/>
      <c r="C96" s="4"/>
      <c r="D96" s="7">
        <v>15</v>
      </c>
      <c r="E96" s="4" t="s">
        <v>19</v>
      </c>
      <c r="F96" s="7">
        <v>28</v>
      </c>
      <c r="G96" s="7">
        <v>7</v>
      </c>
      <c r="H96" s="7">
        <v>2</v>
      </c>
      <c r="I96" s="7"/>
      <c r="J96" s="68">
        <f t="shared" si="9"/>
        <v>90.090090090090087</v>
      </c>
    </row>
    <row r="97" spans="1:10" ht="15.6" customHeight="1" thickBot="1" x14ac:dyDescent="0.3">
      <c r="A97" s="121"/>
      <c r="B97" s="4"/>
      <c r="C97" s="4"/>
      <c r="D97" s="7"/>
      <c r="E97" s="4" t="s">
        <v>6</v>
      </c>
      <c r="F97" s="79">
        <f>SUM(F82:F96)/15</f>
        <v>31</v>
      </c>
      <c r="G97" s="79">
        <f t="shared" ref="G97:I97" si="10">SUM(G82:G96)/15</f>
        <v>3.4666666666666668</v>
      </c>
      <c r="H97" s="79">
        <f t="shared" si="10"/>
        <v>2.5333333333333332</v>
      </c>
      <c r="I97" s="79">
        <f t="shared" si="10"/>
        <v>0</v>
      </c>
      <c r="J97" s="80">
        <f>SUM(J82:J96)/15</f>
        <v>92.312312312312315</v>
      </c>
    </row>
    <row r="98" spans="1:10" s="126" customFormat="1" ht="21.6" customHeight="1" x14ac:dyDescent="0.2">
      <c r="A98" s="230" t="s">
        <v>221</v>
      </c>
      <c r="B98" s="259">
        <v>61</v>
      </c>
      <c r="C98" s="259">
        <v>36</v>
      </c>
      <c r="D98" s="226">
        <v>108</v>
      </c>
      <c r="E98" s="261"/>
      <c r="F98" s="259">
        <v>3</v>
      </c>
      <c r="G98" s="259">
        <v>2</v>
      </c>
      <c r="H98" s="231">
        <v>1</v>
      </c>
      <c r="I98" s="231">
        <v>0</v>
      </c>
      <c r="J98" s="263" t="s">
        <v>62</v>
      </c>
    </row>
    <row r="99" spans="1:10" s="126" customFormat="1" ht="21.6" customHeight="1" thickBot="1" x14ac:dyDescent="0.25">
      <c r="A99" s="228" t="s">
        <v>74</v>
      </c>
      <c r="B99" s="260"/>
      <c r="C99" s="260"/>
      <c r="D99" s="227"/>
      <c r="E99" s="262"/>
      <c r="F99" s="260"/>
      <c r="G99" s="260"/>
      <c r="H99" s="229"/>
      <c r="I99" s="229"/>
      <c r="J99" s="264"/>
    </row>
    <row r="100" spans="1:10" ht="15.6" customHeight="1" thickBot="1" x14ac:dyDescent="0.3">
      <c r="A100" s="121"/>
      <c r="B100" s="4"/>
      <c r="C100" s="4"/>
      <c r="D100" s="7">
        <v>1</v>
      </c>
      <c r="E100" s="4" t="s">
        <v>9</v>
      </c>
      <c r="F100" s="7">
        <v>26</v>
      </c>
      <c r="G100" s="7">
        <v>6</v>
      </c>
      <c r="H100" s="7">
        <v>4</v>
      </c>
      <c r="I100" s="7"/>
      <c r="J100" s="68">
        <f>SUM((F100*3+G100*2+H100*1+I100*0)*100/108)</f>
        <v>87.037037037037038</v>
      </c>
    </row>
    <row r="101" spans="1:10" ht="15.6" customHeight="1" thickBot="1" x14ac:dyDescent="0.3">
      <c r="A101" s="121"/>
      <c r="B101" s="4"/>
      <c r="C101" s="4"/>
      <c r="D101" s="7">
        <v>2</v>
      </c>
      <c r="E101" s="4" t="s">
        <v>10</v>
      </c>
      <c r="F101" s="7">
        <v>25</v>
      </c>
      <c r="G101" s="7">
        <v>9</v>
      </c>
      <c r="H101" s="7">
        <v>1</v>
      </c>
      <c r="I101" s="7">
        <v>1</v>
      </c>
      <c r="J101" s="68">
        <f t="shared" ref="J101:J114" si="11">SUM((F101*3+G101*2+H101*1+I101*0)*100/108)</f>
        <v>87.037037037037038</v>
      </c>
    </row>
    <row r="102" spans="1:10" ht="15.6" customHeight="1" thickBot="1" x14ac:dyDescent="0.3">
      <c r="A102" s="121"/>
      <c r="B102" s="4"/>
      <c r="C102" s="4"/>
      <c r="D102" s="7">
        <v>3</v>
      </c>
      <c r="E102" s="4" t="s">
        <v>11</v>
      </c>
      <c r="F102" s="7">
        <v>26</v>
      </c>
      <c r="G102" s="7">
        <v>7</v>
      </c>
      <c r="H102" s="7">
        <v>2</v>
      </c>
      <c r="I102" s="7">
        <v>1</v>
      </c>
      <c r="J102" s="68">
        <f t="shared" si="11"/>
        <v>87.037037037037038</v>
      </c>
    </row>
    <row r="103" spans="1:10" ht="15.6" customHeight="1" thickBot="1" x14ac:dyDescent="0.3">
      <c r="A103" s="121"/>
      <c r="B103" s="4"/>
      <c r="C103" s="4"/>
      <c r="D103" s="7">
        <v>4</v>
      </c>
      <c r="E103" s="4" t="s">
        <v>12</v>
      </c>
      <c r="F103" s="7">
        <v>26</v>
      </c>
      <c r="G103" s="7">
        <v>7</v>
      </c>
      <c r="H103" s="7">
        <v>2</v>
      </c>
      <c r="I103" s="7">
        <v>1</v>
      </c>
      <c r="J103" s="68">
        <f t="shared" si="11"/>
        <v>87.037037037037038</v>
      </c>
    </row>
    <row r="104" spans="1:10" ht="15.6" customHeight="1" thickBot="1" x14ac:dyDescent="0.3">
      <c r="A104" s="121"/>
      <c r="B104" s="4"/>
      <c r="C104" s="4"/>
      <c r="D104" s="7">
        <v>5</v>
      </c>
      <c r="E104" s="4" t="s">
        <v>13</v>
      </c>
      <c r="F104" s="7">
        <v>19</v>
      </c>
      <c r="G104" s="7">
        <v>11</v>
      </c>
      <c r="H104" s="7">
        <v>5</v>
      </c>
      <c r="I104" s="7">
        <v>1</v>
      </c>
      <c r="J104" s="68">
        <f t="shared" si="11"/>
        <v>77.777777777777771</v>
      </c>
    </row>
    <row r="105" spans="1:10" ht="15.6" customHeight="1" thickBot="1" x14ac:dyDescent="0.3">
      <c r="A105" s="121"/>
      <c r="B105" s="4"/>
      <c r="C105" s="4"/>
      <c r="D105" s="7">
        <v>6</v>
      </c>
      <c r="E105" s="4" t="s">
        <v>95</v>
      </c>
      <c r="F105" s="7">
        <v>21</v>
      </c>
      <c r="G105" s="7">
        <v>5</v>
      </c>
      <c r="H105" s="7">
        <v>7</v>
      </c>
      <c r="I105" s="7">
        <v>3</v>
      </c>
      <c r="J105" s="68">
        <f t="shared" si="11"/>
        <v>74.074074074074076</v>
      </c>
    </row>
    <row r="106" spans="1:10" ht="15.6" customHeight="1" thickBot="1" x14ac:dyDescent="0.3">
      <c r="A106" s="121"/>
      <c r="B106" s="4"/>
      <c r="C106" s="4"/>
      <c r="D106" s="7">
        <v>7</v>
      </c>
      <c r="E106" s="4" t="s">
        <v>21</v>
      </c>
      <c r="F106" s="7">
        <v>24</v>
      </c>
      <c r="G106" s="7">
        <v>8</v>
      </c>
      <c r="H106" s="7">
        <v>4</v>
      </c>
      <c r="I106" s="7"/>
      <c r="J106" s="68">
        <f t="shared" si="11"/>
        <v>85.18518518518519</v>
      </c>
    </row>
    <row r="107" spans="1:10" ht="15.6" customHeight="1" thickBot="1" x14ac:dyDescent="0.3">
      <c r="A107" s="121"/>
      <c r="B107" s="4"/>
      <c r="C107" s="4"/>
      <c r="D107" s="7">
        <v>8</v>
      </c>
      <c r="E107" s="122" t="s">
        <v>96</v>
      </c>
      <c r="F107" s="7">
        <v>26</v>
      </c>
      <c r="G107" s="7">
        <v>6</v>
      </c>
      <c r="H107" s="7">
        <v>3</v>
      </c>
      <c r="I107" s="7">
        <v>1</v>
      </c>
      <c r="J107" s="68">
        <f t="shared" si="11"/>
        <v>86.111111111111114</v>
      </c>
    </row>
    <row r="108" spans="1:10" ht="15.6" customHeight="1" thickBot="1" x14ac:dyDescent="0.3">
      <c r="A108" s="121"/>
      <c r="B108" s="4"/>
      <c r="C108" s="4"/>
      <c r="D108" s="7">
        <v>9</v>
      </c>
      <c r="E108" s="4" t="s">
        <v>15</v>
      </c>
      <c r="F108" s="7">
        <v>19</v>
      </c>
      <c r="G108" s="7">
        <v>7</v>
      </c>
      <c r="H108" s="7">
        <v>7</v>
      </c>
      <c r="I108" s="7">
        <v>3</v>
      </c>
      <c r="J108" s="68">
        <f t="shared" si="11"/>
        <v>72.222222222222229</v>
      </c>
    </row>
    <row r="109" spans="1:10" ht="15.6" customHeight="1" thickBot="1" x14ac:dyDescent="0.3">
      <c r="A109" s="121"/>
      <c r="B109" s="4"/>
      <c r="C109" s="4"/>
      <c r="D109" s="7">
        <v>10</v>
      </c>
      <c r="E109" s="4" t="s">
        <v>99</v>
      </c>
      <c r="F109" s="7">
        <v>26</v>
      </c>
      <c r="G109" s="7">
        <v>7</v>
      </c>
      <c r="H109" s="7">
        <v>3</v>
      </c>
      <c r="I109" s="7"/>
      <c r="J109" s="68">
        <f t="shared" si="11"/>
        <v>87.962962962962962</v>
      </c>
    </row>
    <row r="110" spans="1:10" ht="15.6" customHeight="1" thickBot="1" x14ac:dyDescent="0.3">
      <c r="A110" s="121"/>
      <c r="B110" s="4"/>
      <c r="C110" s="4"/>
      <c r="D110" s="7">
        <v>11</v>
      </c>
      <c r="E110" s="4" t="s">
        <v>97</v>
      </c>
      <c r="F110" s="7">
        <v>24</v>
      </c>
      <c r="G110" s="7">
        <v>6</v>
      </c>
      <c r="H110" s="7">
        <v>6</v>
      </c>
      <c r="I110" s="7"/>
      <c r="J110" s="68">
        <f t="shared" si="11"/>
        <v>83.333333333333329</v>
      </c>
    </row>
    <row r="111" spans="1:10" ht="15.6" customHeight="1" thickBot="1" x14ac:dyDescent="0.3">
      <c r="A111" s="121"/>
      <c r="B111" s="4"/>
      <c r="C111" s="4"/>
      <c r="D111" s="7">
        <v>12</v>
      </c>
      <c r="E111" s="4" t="s">
        <v>98</v>
      </c>
      <c r="F111" s="7">
        <v>20</v>
      </c>
      <c r="G111" s="7">
        <v>12</v>
      </c>
      <c r="H111" s="7">
        <v>4</v>
      </c>
      <c r="I111" s="7"/>
      <c r="J111" s="68">
        <f t="shared" si="11"/>
        <v>81.481481481481481</v>
      </c>
    </row>
    <row r="112" spans="1:10" ht="15.6" customHeight="1" thickBot="1" x14ac:dyDescent="0.3">
      <c r="A112" s="121"/>
      <c r="B112" s="4"/>
      <c r="C112" s="4"/>
      <c r="D112" s="7">
        <v>13</v>
      </c>
      <c r="E112" s="4" t="s">
        <v>17</v>
      </c>
      <c r="F112" s="233">
        <v>25</v>
      </c>
      <c r="G112" s="7">
        <v>6</v>
      </c>
      <c r="H112" s="7">
        <v>5</v>
      </c>
      <c r="I112" s="7"/>
      <c r="J112" s="68">
        <f t="shared" si="11"/>
        <v>85.18518518518519</v>
      </c>
    </row>
    <row r="113" spans="1:10" ht="15.6" customHeight="1" thickBot="1" x14ac:dyDescent="0.3">
      <c r="A113" s="121"/>
      <c r="B113" s="4"/>
      <c r="C113" s="4"/>
      <c r="D113" s="7">
        <v>14</v>
      </c>
      <c r="E113" s="124" t="s">
        <v>18</v>
      </c>
      <c r="F113" s="24">
        <v>24</v>
      </c>
      <c r="G113" s="7">
        <v>4</v>
      </c>
      <c r="H113" s="7">
        <v>4</v>
      </c>
      <c r="I113" s="7">
        <v>4</v>
      </c>
      <c r="J113" s="68">
        <f t="shared" si="11"/>
        <v>77.777777777777771</v>
      </c>
    </row>
    <row r="114" spans="1:10" ht="15.6" customHeight="1" thickBot="1" x14ac:dyDescent="0.3">
      <c r="A114" s="121"/>
      <c r="B114" s="4"/>
      <c r="C114" s="4"/>
      <c r="D114" s="7">
        <v>15</v>
      </c>
      <c r="E114" s="4" t="s">
        <v>19</v>
      </c>
      <c r="F114" s="7">
        <v>26</v>
      </c>
      <c r="G114" s="7">
        <v>5</v>
      </c>
      <c r="H114" s="7">
        <v>5</v>
      </c>
      <c r="I114" s="7"/>
      <c r="J114" s="68">
        <f t="shared" si="11"/>
        <v>86.111111111111114</v>
      </c>
    </row>
    <row r="115" spans="1:10" ht="15.6" customHeight="1" thickBot="1" x14ac:dyDescent="0.3">
      <c r="A115" s="121"/>
      <c r="B115" s="4"/>
      <c r="C115" s="4"/>
      <c r="D115" s="7"/>
      <c r="E115" s="4" t="s">
        <v>6</v>
      </c>
      <c r="F115" s="79">
        <f>SUM(F100:F114)/15</f>
        <v>23.8</v>
      </c>
      <c r="G115" s="79">
        <f t="shared" ref="G115:I115" si="12">SUM(G100:G114)/15</f>
        <v>7.0666666666666664</v>
      </c>
      <c r="H115" s="79">
        <f t="shared" si="12"/>
        <v>4.1333333333333337</v>
      </c>
      <c r="I115" s="79">
        <f t="shared" si="12"/>
        <v>1</v>
      </c>
      <c r="J115" s="80">
        <f>SUM(J100:J114)/15</f>
        <v>83.024691358024697</v>
      </c>
    </row>
    <row r="116" spans="1:10" s="126" customFormat="1" ht="24.6" customHeight="1" x14ac:dyDescent="0.2">
      <c r="A116" s="230" t="s">
        <v>222</v>
      </c>
      <c r="B116" s="259">
        <v>61</v>
      </c>
      <c r="C116" s="259">
        <v>34</v>
      </c>
      <c r="D116" s="110">
        <v>102</v>
      </c>
      <c r="E116" s="261"/>
      <c r="F116" s="259">
        <v>3</v>
      </c>
      <c r="G116" s="259">
        <v>2</v>
      </c>
      <c r="H116" s="113">
        <v>1</v>
      </c>
      <c r="I116" s="113">
        <v>0</v>
      </c>
      <c r="J116" s="263" t="s">
        <v>62</v>
      </c>
    </row>
    <row r="117" spans="1:10" s="126" customFormat="1" ht="15.6" customHeight="1" thickBot="1" x14ac:dyDescent="0.25">
      <c r="A117" s="112" t="s">
        <v>72</v>
      </c>
      <c r="B117" s="260"/>
      <c r="C117" s="260"/>
      <c r="D117" s="111"/>
      <c r="E117" s="262"/>
      <c r="F117" s="260"/>
      <c r="G117" s="260"/>
      <c r="H117" s="109"/>
      <c r="I117" s="109"/>
      <c r="J117" s="264"/>
    </row>
    <row r="118" spans="1:10" ht="15.6" customHeight="1" thickBot="1" x14ac:dyDescent="0.3">
      <c r="A118" s="121"/>
      <c r="B118" s="4"/>
      <c r="C118" s="4"/>
      <c r="D118" s="7">
        <v>1</v>
      </c>
      <c r="E118" s="4" t="s">
        <v>9</v>
      </c>
      <c r="F118" s="7">
        <v>29</v>
      </c>
      <c r="G118" s="7">
        <v>4</v>
      </c>
      <c r="H118" s="7">
        <v>1</v>
      </c>
      <c r="I118" s="7"/>
      <c r="J118" s="68">
        <f>SUM((F118*3+G118*2+H118*1+I118*0)*100/102)</f>
        <v>94.117647058823536</v>
      </c>
    </row>
    <row r="119" spans="1:10" ht="15.6" customHeight="1" thickBot="1" x14ac:dyDescent="0.3">
      <c r="A119" s="121"/>
      <c r="B119" s="4"/>
      <c r="C119" s="4"/>
      <c r="D119" s="7">
        <v>2</v>
      </c>
      <c r="E119" s="4" t="s">
        <v>10</v>
      </c>
      <c r="F119" s="7">
        <v>29</v>
      </c>
      <c r="G119" s="7">
        <v>3</v>
      </c>
      <c r="H119" s="7">
        <v>2</v>
      </c>
      <c r="I119" s="7"/>
      <c r="J119" s="68">
        <f t="shared" ref="J119:J132" si="13">SUM((F119*3+G119*2+H119*1+I119*0)*100/102)</f>
        <v>93.137254901960787</v>
      </c>
    </row>
    <row r="120" spans="1:10" ht="15.6" customHeight="1" thickBot="1" x14ac:dyDescent="0.3">
      <c r="A120" s="121"/>
      <c r="B120" s="4"/>
      <c r="C120" s="4"/>
      <c r="D120" s="7">
        <v>3</v>
      </c>
      <c r="E120" s="4" t="s">
        <v>11</v>
      </c>
      <c r="F120" s="7">
        <v>29</v>
      </c>
      <c r="G120" s="7">
        <v>4</v>
      </c>
      <c r="H120" s="7">
        <v>1</v>
      </c>
      <c r="I120" s="7"/>
      <c r="J120" s="68">
        <f t="shared" si="13"/>
        <v>94.117647058823536</v>
      </c>
    </row>
    <row r="121" spans="1:10" ht="15.6" customHeight="1" thickBot="1" x14ac:dyDescent="0.3">
      <c r="A121" s="121"/>
      <c r="B121" s="4"/>
      <c r="C121" s="4"/>
      <c r="D121" s="7">
        <v>4</v>
      </c>
      <c r="E121" s="4" t="s">
        <v>12</v>
      </c>
      <c r="F121" s="7">
        <v>25</v>
      </c>
      <c r="G121" s="7">
        <v>7</v>
      </c>
      <c r="H121" s="7">
        <v>2</v>
      </c>
      <c r="I121" s="7"/>
      <c r="J121" s="68">
        <f t="shared" si="13"/>
        <v>89.215686274509807</v>
      </c>
    </row>
    <row r="122" spans="1:10" ht="15.6" customHeight="1" thickBot="1" x14ac:dyDescent="0.3">
      <c r="A122" s="121"/>
      <c r="B122" s="4"/>
      <c r="C122" s="4"/>
      <c r="D122" s="7">
        <v>5</v>
      </c>
      <c r="E122" s="4" t="s">
        <v>13</v>
      </c>
      <c r="F122" s="7">
        <v>26</v>
      </c>
      <c r="G122" s="7">
        <v>4</v>
      </c>
      <c r="H122" s="7">
        <v>4</v>
      </c>
      <c r="I122" s="7"/>
      <c r="J122" s="68">
        <f t="shared" si="13"/>
        <v>88.235294117647058</v>
      </c>
    </row>
    <row r="123" spans="1:10" ht="15.6" customHeight="1" thickBot="1" x14ac:dyDescent="0.3">
      <c r="A123" s="121"/>
      <c r="B123" s="4"/>
      <c r="C123" s="4"/>
      <c r="D123" s="7">
        <v>6</v>
      </c>
      <c r="E123" s="4" t="s">
        <v>95</v>
      </c>
      <c r="F123" s="7">
        <v>28</v>
      </c>
      <c r="G123" s="7">
        <v>4</v>
      </c>
      <c r="H123" s="7">
        <v>2</v>
      </c>
      <c r="I123" s="7"/>
      <c r="J123" s="68">
        <f t="shared" si="13"/>
        <v>92.156862745098039</v>
      </c>
    </row>
    <row r="124" spans="1:10" ht="15.6" customHeight="1" thickBot="1" x14ac:dyDescent="0.3">
      <c r="A124" s="121"/>
      <c r="B124" s="4"/>
      <c r="C124" s="4"/>
      <c r="D124" s="7">
        <v>7</v>
      </c>
      <c r="E124" s="4" t="s">
        <v>21</v>
      </c>
      <c r="F124" s="7">
        <v>29</v>
      </c>
      <c r="G124" s="7">
        <v>3</v>
      </c>
      <c r="H124" s="7">
        <v>1</v>
      </c>
      <c r="I124" s="7">
        <v>1</v>
      </c>
      <c r="J124" s="68">
        <f t="shared" si="13"/>
        <v>92.156862745098039</v>
      </c>
    </row>
    <row r="125" spans="1:10" ht="15.6" customHeight="1" thickBot="1" x14ac:dyDescent="0.3">
      <c r="A125" s="121"/>
      <c r="B125" s="4"/>
      <c r="C125" s="4"/>
      <c r="D125" s="7">
        <v>8</v>
      </c>
      <c r="E125" s="122" t="s">
        <v>96</v>
      </c>
      <c r="F125" s="7">
        <v>29</v>
      </c>
      <c r="G125" s="7">
        <v>3</v>
      </c>
      <c r="H125" s="7">
        <v>1</v>
      </c>
      <c r="I125" s="7">
        <v>1</v>
      </c>
      <c r="J125" s="68">
        <f t="shared" si="13"/>
        <v>92.156862745098039</v>
      </c>
    </row>
    <row r="126" spans="1:10" ht="15.6" customHeight="1" thickBot="1" x14ac:dyDescent="0.3">
      <c r="A126" s="121"/>
      <c r="B126" s="4"/>
      <c r="C126" s="4"/>
      <c r="D126" s="7">
        <v>9</v>
      </c>
      <c r="E126" s="4" t="s">
        <v>15</v>
      </c>
      <c r="F126" s="7">
        <v>26</v>
      </c>
      <c r="G126" s="7">
        <v>3</v>
      </c>
      <c r="H126" s="7">
        <v>4</v>
      </c>
      <c r="I126" s="7">
        <v>1</v>
      </c>
      <c r="J126" s="68">
        <f t="shared" si="13"/>
        <v>86.274509803921575</v>
      </c>
    </row>
    <row r="127" spans="1:10" ht="15.6" customHeight="1" thickBot="1" x14ac:dyDescent="0.3">
      <c r="A127" s="121"/>
      <c r="B127" s="4"/>
      <c r="C127" s="4"/>
      <c r="D127" s="7">
        <v>10</v>
      </c>
      <c r="E127" s="4" t="s">
        <v>99</v>
      </c>
      <c r="F127" s="7">
        <v>30</v>
      </c>
      <c r="G127" s="7">
        <v>2</v>
      </c>
      <c r="H127" s="7">
        <v>2</v>
      </c>
      <c r="I127" s="7"/>
      <c r="J127" s="68">
        <f t="shared" si="13"/>
        <v>94.117647058823536</v>
      </c>
    </row>
    <row r="128" spans="1:10" ht="15.6" customHeight="1" thickBot="1" x14ac:dyDescent="0.3">
      <c r="A128" s="121"/>
      <c r="B128" s="4"/>
      <c r="C128" s="4"/>
      <c r="D128" s="7">
        <v>11</v>
      </c>
      <c r="E128" s="4" t="s">
        <v>97</v>
      </c>
      <c r="F128" s="7">
        <v>29</v>
      </c>
      <c r="G128" s="7">
        <v>4</v>
      </c>
      <c r="H128" s="7">
        <v>1</v>
      </c>
      <c r="I128" s="7"/>
      <c r="J128" s="68">
        <f t="shared" si="13"/>
        <v>94.117647058823536</v>
      </c>
    </row>
    <row r="129" spans="1:10" ht="15.6" customHeight="1" thickBot="1" x14ac:dyDescent="0.3">
      <c r="A129" s="121"/>
      <c r="B129" s="4"/>
      <c r="C129" s="4"/>
      <c r="D129" s="7">
        <v>12</v>
      </c>
      <c r="E129" s="4" t="s">
        <v>98</v>
      </c>
      <c r="F129" s="7">
        <v>26</v>
      </c>
      <c r="G129" s="7">
        <v>5</v>
      </c>
      <c r="H129" s="7">
        <v>3</v>
      </c>
      <c r="I129" s="7"/>
      <c r="J129" s="68">
        <f t="shared" si="13"/>
        <v>89.215686274509807</v>
      </c>
    </row>
    <row r="130" spans="1:10" ht="15.6" customHeight="1" thickBot="1" x14ac:dyDescent="0.3">
      <c r="A130" s="121"/>
      <c r="B130" s="4"/>
      <c r="C130" s="4"/>
      <c r="D130" s="7">
        <v>13</v>
      </c>
      <c r="E130" s="4" t="s">
        <v>17</v>
      </c>
      <c r="F130" s="22">
        <v>26</v>
      </c>
      <c r="G130" s="7">
        <v>6</v>
      </c>
      <c r="H130" s="7">
        <v>2</v>
      </c>
      <c r="I130" s="7"/>
      <c r="J130" s="68">
        <f t="shared" si="13"/>
        <v>90.196078431372555</v>
      </c>
    </row>
    <row r="131" spans="1:10" ht="15.6" customHeight="1" thickBot="1" x14ac:dyDescent="0.3">
      <c r="A131" s="121"/>
      <c r="B131" s="4"/>
      <c r="C131" s="4"/>
      <c r="D131" s="7">
        <v>14</v>
      </c>
      <c r="E131" s="124" t="s">
        <v>18</v>
      </c>
      <c r="F131" s="24">
        <v>26</v>
      </c>
      <c r="G131" s="7">
        <v>6</v>
      </c>
      <c r="H131" s="7">
        <v>2</v>
      </c>
      <c r="I131" s="7"/>
      <c r="J131" s="68">
        <f t="shared" si="13"/>
        <v>90.196078431372555</v>
      </c>
    </row>
    <row r="132" spans="1:10" ht="15.6" customHeight="1" thickBot="1" x14ac:dyDescent="0.3">
      <c r="A132" s="121"/>
      <c r="B132" s="4"/>
      <c r="C132" s="4"/>
      <c r="D132" s="7">
        <v>15</v>
      </c>
      <c r="E132" s="4" t="s">
        <v>19</v>
      </c>
      <c r="F132" s="7">
        <v>27</v>
      </c>
      <c r="G132" s="7">
        <v>5</v>
      </c>
      <c r="H132" s="7">
        <v>2</v>
      </c>
      <c r="I132" s="7"/>
      <c r="J132" s="68">
        <f t="shared" si="13"/>
        <v>91.17647058823529</v>
      </c>
    </row>
    <row r="133" spans="1:10" ht="15.6" customHeight="1" thickBot="1" x14ac:dyDescent="0.3">
      <c r="A133" s="121"/>
      <c r="B133" s="4"/>
      <c r="C133" s="4"/>
      <c r="D133" s="7"/>
      <c r="E133" s="4" t="s">
        <v>6</v>
      </c>
      <c r="F133" s="79">
        <f>SUM(F118:F132)/15</f>
        <v>27.6</v>
      </c>
      <c r="G133" s="79">
        <f t="shared" ref="G133:I133" si="14">SUM(G118:G132)/15</f>
        <v>4.2</v>
      </c>
      <c r="H133" s="79">
        <f t="shared" si="14"/>
        <v>2</v>
      </c>
      <c r="I133" s="79">
        <f t="shared" si="14"/>
        <v>0.2</v>
      </c>
      <c r="J133" s="80">
        <f>SUM(J118:J132)/15</f>
        <v>91.37254901960786</v>
      </c>
    </row>
    <row r="134" spans="1:10" s="126" customFormat="1" ht="24" customHeight="1" x14ac:dyDescent="0.2">
      <c r="A134" s="230" t="s">
        <v>223</v>
      </c>
      <c r="B134" s="259">
        <v>41</v>
      </c>
      <c r="C134" s="259">
        <v>21</v>
      </c>
      <c r="D134" s="110">
        <v>63</v>
      </c>
      <c r="E134" s="261"/>
      <c r="F134" s="259">
        <v>3</v>
      </c>
      <c r="G134" s="259">
        <v>2</v>
      </c>
      <c r="H134" s="113">
        <v>1</v>
      </c>
      <c r="I134" s="113">
        <v>0</v>
      </c>
      <c r="J134" s="263" t="s">
        <v>62</v>
      </c>
    </row>
    <row r="135" spans="1:10" s="126" customFormat="1" ht="14.45" customHeight="1" thickBot="1" x14ac:dyDescent="0.25">
      <c r="A135" s="112" t="s">
        <v>58</v>
      </c>
      <c r="B135" s="260"/>
      <c r="C135" s="260"/>
      <c r="D135" s="111"/>
      <c r="E135" s="262"/>
      <c r="F135" s="260"/>
      <c r="G135" s="260"/>
      <c r="H135" s="109"/>
      <c r="I135" s="109"/>
      <c r="J135" s="264"/>
    </row>
    <row r="136" spans="1:10" ht="15.6" customHeight="1" thickBot="1" x14ac:dyDescent="0.3">
      <c r="A136" s="121"/>
      <c r="B136" s="4"/>
      <c r="C136" s="4"/>
      <c r="D136" s="7">
        <v>1</v>
      </c>
      <c r="E136" s="4" t="s">
        <v>9</v>
      </c>
      <c r="F136" s="7">
        <v>19</v>
      </c>
      <c r="G136" s="7">
        <v>2</v>
      </c>
      <c r="H136" s="7"/>
      <c r="I136" s="7"/>
      <c r="J136" s="68">
        <f>SUM((F136*3+G136*2+H136*1+I136*0)*100/63)</f>
        <v>96.825396825396822</v>
      </c>
    </row>
    <row r="137" spans="1:10" ht="15.6" customHeight="1" thickBot="1" x14ac:dyDescent="0.3">
      <c r="A137" s="121"/>
      <c r="B137" s="4"/>
      <c r="C137" s="4"/>
      <c r="D137" s="7">
        <v>2</v>
      </c>
      <c r="E137" s="4" t="s">
        <v>10</v>
      </c>
      <c r="F137" s="7">
        <v>17</v>
      </c>
      <c r="G137" s="7">
        <v>3</v>
      </c>
      <c r="H137" s="7">
        <v>1</v>
      </c>
      <c r="I137" s="7"/>
      <c r="J137" s="68">
        <f t="shared" ref="J137:J150" si="15">SUM((F137*3+G137*2+H137*1+I137*0)*100/63)</f>
        <v>92.063492063492063</v>
      </c>
    </row>
    <row r="138" spans="1:10" ht="15.6" customHeight="1" thickBot="1" x14ac:dyDescent="0.3">
      <c r="A138" s="121"/>
      <c r="B138" s="4"/>
      <c r="C138" s="4"/>
      <c r="D138" s="7">
        <v>3</v>
      </c>
      <c r="E138" s="4" t="s">
        <v>11</v>
      </c>
      <c r="F138" s="7">
        <v>18</v>
      </c>
      <c r="G138" s="7">
        <v>2</v>
      </c>
      <c r="H138" s="7">
        <v>1</v>
      </c>
      <c r="I138" s="7"/>
      <c r="J138" s="68">
        <f t="shared" si="15"/>
        <v>93.650793650793645</v>
      </c>
    </row>
    <row r="139" spans="1:10" ht="15.6" customHeight="1" thickBot="1" x14ac:dyDescent="0.3">
      <c r="A139" s="121"/>
      <c r="B139" s="4"/>
      <c r="C139" s="4"/>
      <c r="D139" s="7">
        <v>4</v>
      </c>
      <c r="E139" s="4" t="s">
        <v>12</v>
      </c>
      <c r="F139" s="7">
        <v>16</v>
      </c>
      <c r="G139" s="7">
        <v>2</v>
      </c>
      <c r="H139" s="7">
        <v>3</v>
      </c>
      <c r="I139" s="7"/>
      <c r="J139" s="68">
        <f t="shared" si="15"/>
        <v>87.301587301587304</v>
      </c>
    </row>
    <row r="140" spans="1:10" ht="15.6" customHeight="1" thickBot="1" x14ac:dyDescent="0.3">
      <c r="A140" s="121"/>
      <c r="B140" s="4"/>
      <c r="C140" s="4"/>
      <c r="D140" s="7">
        <v>5</v>
      </c>
      <c r="E140" s="4" t="s">
        <v>13</v>
      </c>
      <c r="F140" s="7">
        <v>17</v>
      </c>
      <c r="G140" s="7">
        <v>3</v>
      </c>
      <c r="H140" s="7">
        <v>1</v>
      </c>
      <c r="I140" s="7"/>
      <c r="J140" s="68">
        <f t="shared" si="15"/>
        <v>92.063492063492063</v>
      </c>
    </row>
    <row r="141" spans="1:10" ht="15.6" customHeight="1" thickBot="1" x14ac:dyDescent="0.3">
      <c r="A141" s="121"/>
      <c r="B141" s="4"/>
      <c r="C141" s="4"/>
      <c r="D141" s="7">
        <v>6</v>
      </c>
      <c r="E141" s="4" t="s">
        <v>95</v>
      </c>
      <c r="F141" s="7">
        <v>17</v>
      </c>
      <c r="G141" s="7">
        <v>3</v>
      </c>
      <c r="H141" s="7">
        <v>1</v>
      </c>
      <c r="I141" s="7"/>
      <c r="J141" s="68">
        <f t="shared" si="15"/>
        <v>92.063492063492063</v>
      </c>
    </row>
    <row r="142" spans="1:10" ht="15.6" customHeight="1" thickBot="1" x14ac:dyDescent="0.3">
      <c r="A142" s="121"/>
      <c r="B142" s="4"/>
      <c r="C142" s="4"/>
      <c r="D142" s="7">
        <v>7</v>
      </c>
      <c r="E142" s="4" t="s">
        <v>21</v>
      </c>
      <c r="F142" s="7">
        <v>17</v>
      </c>
      <c r="G142" s="7">
        <v>2</v>
      </c>
      <c r="H142" s="7">
        <v>2</v>
      </c>
      <c r="I142" s="7"/>
      <c r="J142" s="68">
        <f t="shared" si="15"/>
        <v>90.476190476190482</v>
      </c>
    </row>
    <row r="143" spans="1:10" ht="15.6" customHeight="1" thickBot="1" x14ac:dyDescent="0.3">
      <c r="A143" s="121"/>
      <c r="B143" s="4"/>
      <c r="C143" s="4"/>
      <c r="D143" s="7">
        <v>8</v>
      </c>
      <c r="E143" s="122" t="s">
        <v>96</v>
      </c>
      <c r="F143" s="7">
        <v>18</v>
      </c>
      <c r="G143" s="7">
        <v>1</v>
      </c>
      <c r="H143" s="7">
        <v>2</v>
      </c>
      <c r="I143" s="7"/>
      <c r="J143" s="68">
        <f t="shared" si="15"/>
        <v>92.063492063492063</v>
      </c>
    </row>
    <row r="144" spans="1:10" ht="15.6" customHeight="1" thickBot="1" x14ac:dyDescent="0.3">
      <c r="A144" s="121"/>
      <c r="B144" s="4"/>
      <c r="C144" s="4"/>
      <c r="D144" s="7">
        <v>9</v>
      </c>
      <c r="E144" s="4" t="s">
        <v>15</v>
      </c>
      <c r="F144" s="7">
        <v>17</v>
      </c>
      <c r="G144" s="7">
        <v>2</v>
      </c>
      <c r="H144" s="7">
        <v>2</v>
      </c>
      <c r="I144" s="7"/>
      <c r="J144" s="68">
        <f t="shared" si="15"/>
        <v>90.476190476190482</v>
      </c>
    </row>
    <row r="145" spans="1:10" ht="15.6" customHeight="1" thickBot="1" x14ac:dyDescent="0.3">
      <c r="A145" s="121"/>
      <c r="B145" s="4"/>
      <c r="C145" s="4"/>
      <c r="D145" s="7">
        <v>10</v>
      </c>
      <c r="E145" s="4" t="s">
        <v>99</v>
      </c>
      <c r="F145" s="7">
        <v>15</v>
      </c>
      <c r="G145" s="7">
        <v>3</v>
      </c>
      <c r="H145" s="7">
        <v>3</v>
      </c>
      <c r="I145" s="7"/>
      <c r="J145" s="68">
        <f t="shared" si="15"/>
        <v>85.714285714285708</v>
      </c>
    </row>
    <row r="146" spans="1:10" ht="15.6" customHeight="1" thickBot="1" x14ac:dyDescent="0.3">
      <c r="A146" s="121"/>
      <c r="B146" s="4"/>
      <c r="C146" s="4"/>
      <c r="D146" s="7">
        <v>11</v>
      </c>
      <c r="E146" s="4" t="s">
        <v>97</v>
      </c>
      <c r="F146" s="7">
        <v>17</v>
      </c>
      <c r="G146" s="7">
        <v>3</v>
      </c>
      <c r="H146" s="7">
        <v>1</v>
      </c>
      <c r="I146" s="7"/>
      <c r="J146" s="68">
        <f t="shared" si="15"/>
        <v>92.063492063492063</v>
      </c>
    </row>
    <row r="147" spans="1:10" ht="15.6" customHeight="1" thickBot="1" x14ac:dyDescent="0.3">
      <c r="A147" s="121"/>
      <c r="B147" s="4"/>
      <c r="C147" s="4"/>
      <c r="D147" s="7">
        <v>12</v>
      </c>
      <c r="E147" s="4" t="s">
        <v>98</v>
      </c>
      <c r="F147" s="7">
        <v>17</v>
      </c>
      <c r="G147" s="7">
        <v>3</v>
      </c>
      <c r="H147" s="7">
        <v>1</v>
      </c>
      <c r="I147" s="7"/>
      <c r="J147" s="68">
        <f t="shared" si="15"/>
        <v>92.063492063492063</v>
      </c>
    </row>
    <row r="148" spans="1:10" ht="15.6" customHeight="1" thickBot="1" x14ac:dyDescent="0.3">
      <c r="A148" s="121"/>
      <c r="B148" s="4"/>
      <c r="C148" s="4"/>
      <c r="D148" s="7">
        <v>13</v>
      </c>
      <c r="E148" s="4" t="s">
        <v>17</v>
      </c>
      <c r="F148" s="22">
        <v>18</v>
      </c>
      <c r="G148" s="7">
        <v>1</v>
      </c>
      <c r="H148" s="7">
        <v>2</v>
      </c>
      <c r="I148" s="7"/>
      <c r="J148" s="68">
        <f t="shared" si="15"/>
        <v>92.063492063492063</v>
      </c>
    </row>
    <row r="149" spans="1:10" ht="15.6" customHeight="1" thickBot="1" x14ac:dyDescent="0.3">
      <c r="A149" s="121"/>
      <c r="B149" s="4"/>
      <c r="C149" s="4"/>
      <c r="D149" s="7">
        <v>14</v>
      </c>
      <c r="E149" s="124" t="s">
        <v>18</v>
      </c>
      <c r="F149" s="24">
        <v>17</v>
      </c>
      <c r="G149" s="7">
        <v>2</v>
      </c>
      <c r="H149" s="7">
        <v>2</v>
      </c>
      <c r="I149" s="7"/>
      <c r="J149" s="68">
        <f t="shared" si="15"/>
        <v>90.476190476190482</v>
      </c>
    </row>
    <row r="150" spans="1:10" ht="15.6" customHeight="1" thickBot="1" x14ac:dyDescent="0.3">
      <c r="A150" s="121"/>
      <c r="B150" s="4"/>
      <c r="C150" s="4"/>
      <c r="D150" s="7">
        <v>15</v>
      </c>
      <c r="E150" s="4" t="s">
        <v>19</v>
      </c>
      <c r="F150" s="7">
        <v>17</v>
      </c>
      <c r="G150" s="7">
        <v>2</v>
      </c>
      <c r="H150" s="7">
        <v>2</v>
      </c>
      <c r="I150" s="7"/>
      <c r="J150" s="68">
        <f t="shared" si="15"/>
        <v>90.476190476190482</v>
      </c>
    </row>
    <row r="151" spans="1:10" ht="15.6" customHeight="1" thickBot="1" x14ac:dyDescent="0.3">
      <c r="A151" s="121"/>
      <c r="B151" s="4"/>
      <c r="C151" s="4"/>
      <c r="D151" s="7"/>
      <c r="E151" s="4" t="s">
        <v>6</v>
      </c>
      <c r="F151" s="79">
        <f t="shared" ref="F151" si="16">SUM(F136:F150)/15</f>
        <v>17.133333333333333</v>
      </c>
      <c r="G151" s="79">
        <f t="shared" ref="G151" si="17">SUM(G136:G150)/15</f>
        <v>2.2666666666666666</v>
      </c>
      <c r="H151" s="79">
        <f t="shared" ref="H151" si="18">SUM(H136:H150)/15</f>
        <v>1.6</v>
      </c>
      <c r="I151" s="79">
        <f t="shared" ref="I151" si="19">SUM(I136:I150)/15</f>
        <v>0</v>
      </c>
      <c r="J151" s="80">
        <f>SUM(J136:J150)/15</f>
        <v>91.32275132275133</v>
      </c>
    </row>
    <row r="152" spans="1:10" s="126" customFormat="1" ht="49.5" customHeight="1" x14ac:dyDescent="0.2">
      <c r="A152" s="230" t="s">
        <v>224</v>
      </c>
      <c r="B152" s="259">
        <v>61</v>
      </c>
      <c r="C152" s="259">
        <v>35</v>
      </c>
      <c r="D152" s="110">
        <v>105</v>
      </c>
      <c r="E152" s="261"/>
      <c r="F152" s="259">
        <v>3</v>
      </c>
      <c r="G152" s="259">
        <v>2</v>
      </c>
      <c r="H152" s="113">
        <v>1</v>
      </c>
      <c r="I152" s="113">
        <v>0</v>
      </c>
      <c r="J152" s="263" t="s">
        <v>62</v>
      </c>
    </row>
    <row r="153" spans="1:10" s="126" customFormat="1" ht="19.149999999999999" customHeight="1" thickBot="1" x14ac:dyDescent="0.25">
      <c r="A153" s="228" t="s">
        <v>72</v>
      </c>
      <c r="B153" s="260"/>
      <c r="C153" s="260"/>
      <c r="D153" s="111"/>
      <c r="E153" s="262"/>
      <c r="F153" s="260"/>
      <c r="G153" s="260"/>
      <c r="H153" s="109"/>
      <c r="I153" s="109"/>
      <c r="J153" s="264"/>
    </row>
    <row r="154" spans="1:10" ht="15.6" customHeight="1" thickBot="1" x14ac:dyDescent="0.3">
      <c r="A154" s="121"/>
      <c r="B154" s="4"/>
      <c r="C154" s="4"/>
      <c r="D154" s="7">
        <v>1</v>
      </c>
      <c r="E154" s="4" t="s">
        <v>9</v>
      </c>
      <c r="F154" s="7">
        <v>17</v>
      </c>
      <c r="G154" s="7">
        <v>15</v>
      </c>
      <c r="H154" s="7">
        <v>3</v>
      </c>
      <c r="I154" s="7"/>
      <c r="J154" s="68">
        <f>SUM((F154*3+G154*2+H154*1+I154*0)*100/105)</f>
        <v>80</v>
      </c>
    </row>
    <row r="155" spans="1:10" ht="15.6" customHeight="1" thickBot="1" x14ac:dyDescent="0.3">
      <c r="A155" s="121"/>
      <c r="B155" s="4"/>
      <c r="C155" s="4"/>
      <c r="D155" s="7">
        <v>2</v>
      </c>
      <c r="E155" s="4" t="s">
        <v>10</v>
      </c>
      <c r="F155" s="7">
        <v>17</v>
      </c>
      <c r="G155" s="7">
        <v>16</v>
      </c>
      <c r="H155" s="7">
        <v>2</v>
      </c>
      <c r="I155" s="7"/>
      <c r="J155" s="68">
        <f t="shared" ref="J155:J168" si="20">SUM((F155*3+G155*2+H155*1+I155*0)*100/105)</f>
        <v>80.952380952380949</v>
      </c>
    </row>
    <row r="156" spans="1:10" ht="15.6" customHeight="1" thickBot="1" x14ac:dyDescent="0.3">
      <c r="A156" s="121"/>
      <c r="B156" s="4"/>
      <c r="C156" s="4"/>
      <c r="D156" s="7">
        <v>3</v>
      </c>
      <c r="E156" s="4" t="s">
        <v>11</v>
      </c>
      <c r="F156" s="7">
        <v>21</v>
      </c>
      <c r="G156" s="7">
        <v>12</v>
      </c>
      <c r="H156" s="7">
        <v>2</v>
      </c>
      <c r="I156" s="7"/>
      <c r="J156" s="68">
        <f t="shared" si="20"/>
        <v>84.761904761904759</v>
      </c>
    </row>
    <row r="157" spans="1:10" ht="15.6" customHeight="1" thickBot="1" x14ac:dyDescent="0.3">
      <c r="A157" s="121"/>
      <c r="B157" s="4"/>
      <c r="C157" s="4"/>
      <c r="D157" s="7">
        <v>4</v>
      </c>
      <c r="E157" s="4" t="s">
        <v>12</v>
      </c>
      <c r="F157" s="7">
        <v>24</v>
      </c>
      <c r="G157" s="7">
        <v>7</v>
      </c>
      <c r="H157" s="7">
        <v>2</v>
      </c>
      <c r="I157" s="7">
        <v>2</v>
      </c>
      <c r="J157" s="68">
        <f t="shared" si="20"/>
        <v>83.80952380952381</v>
      </c>
    </row>
    <row r="158" spans="1:10" ht="15.6" customHeight="1" thickBot="1" x14ac:dyDescent="0.3">
      <c r="A158" s="121"/>
      <c r="B158" s="4"/>
      <c r="C158" s="4"/>
      <c r="D158" s="7">
        <v>5</v>
      </c>
      <c r="E158" s="4" t="s">
        <v>13</v>
      </c>
      <c r="F158" s="7">
        <v>16</v>
      </c>
      <c r="G158" s="7">
        <v>15</v>
      </c>
      <c r="H158" s="7">
        <v>1</v>
      </c>
      <c r="I158" s="7">
        <v>3</v>
      </c>
      <c r="J158" s="68">
        <f t="shared" si="20"/>
        <v>75.238095238095241</v>
      </c>
    </row>
    <row r="159" spans="1:10" ht="15.6" customHeight="1" thickBot="1" x14ac:dyDescent="0.3">
      <c r="A159" s="121"/>
      <c r="B159" s="4"/>
      <c r="C159" s="4"/>
      <c r="D159" s="7">
        <v>6</v>
      </c>
      <c r="E159" s="4" t="s">
        <v>95</v>
      </c>
      <c r="F159" s="7">
        <v>14</v>
      </c>
      <c r="G159" s="7">
        <v>16</v>
      </c>
      <c r="H159" s="7">
        <v>2</v>
      </c>
      <c r="I159" s="7">
        <v>3</v>
      </c>
      <c r="J159" s="68">
        <f t="shared" si="20"/>
        <v>72.38095238095238</v>
      </c>
    </row>
    <row r="160" spans="1:10" ht="15.6" customHeight="1" thickBot="1" x14ac:dyDescent="0.3">
      <c r="A160" s="121"/>
      <c r="B160" s="4"/>
      <c r="C160" s="4"/>
      <c r="D160" s="7">
        <v>7</v>
      </c>
      <c r="E160" s="4" t="s">
        <v>21</v>
      </c>
      <c r="F160" s="7">
        <v>21</v>
      </c>
      <c r="G160" s="7">
        <v>12</v>
      </c>
      <c r="H160" s="7">
        <v>1</v>
      </c>
      <c r="I160" s="7">
        <v>1</v>
      </c>
      <c r="J160" s="68">
        <f t="shared" si="20"/>
        <v>83.80952380952381</v>
      </c>
    </row>
    <row r="161" spans="1:10" ht="15.6" customHeight="1" thickBot="1" x14ac:dyDescent="0.3">
      <c r="A161" s="121"/>
      <c r="B161" s="4"/>
      <c r="C161" s="4"/>
      <c r="D161" s="7">
        <v>8</v>
      </c>
      <c r="E161" s="122" t="s">
        <v>96</v>
      </c>
      <c r="F161" s="7">
        <v>18</v>
      </c>
      <c r="G161" s="7">
        <v>15</v>
      </c>
      <c r="H161" s="7">
        <v>1</v>
      </c>
      <c r="I161" s="7">
        <v>1</v>
      </c>
      <c r="J161" s="68">
        <f t="shared" si="20"/>
        <v>80.952380952380949</v>
      </c>
    </row>
    <row r="162" spans="1:10" ht="15.6" customHeight="1" thickBot="1" x14ac:dyDescent="0.3">
      <c r="A162" s="121"/>
      <c r="B162" s="4"/>
      <c r="C162" s="4"/>
      <c r="D162" s="7">
        <v>9</v>
      </c>
      <c r="E162" s="4" t="s">
        <v>15</v>
      </c>
      <c r="F162" s="7">
        <v>17</v>
      </c>
      <c r="G162" s="7">
        <v>13</v>
      </c>
      <c r="H162" s="7">
        <v>1</v>
      </c>
      <c r="I162" s="7">
        <v>4</v>
      </c>
      <c r="J162" s="68">
        <f t="shared" si="20"/>
        <v>74.285714285714292</v>
      </c>
    </row>
    <row r="163" spans="1:10" ht="15.6" customHeight="1" thickBot="1" x14ac:dyDescent="0.3">
      <c r="A163" s="121"/>
      <c r="B163" s="4"/>
      <c r="C163" s="4"/>
      <c r="D163" s="7">
        <v>10</v>
      </c>
      <c r="E163" s="4" t="s">
        <v>99</v>
      </c>
      <c r="F163" s="7">
        <v>20</v>
      </c>
      <c r="G163" s="7">
        <v>10</v>
      </c>
      <c r="H163" s="7">
        <v>4</v>
      </c>
      <c r="I163" s="7">
        <v>1</v>
      </c>
      <c r="J163" s="68">
        <f t="shared" si="20"/>
        <v>80</v>
      </c>
    </row>
    <row r="164" spans="1:10" ht="15.6" customHeight="1" thickBot="1" x14ac:dyDescent="0.3">
      <c r="A164" s="121"/>
      <c r="B164" s="4"/>
      <c r="C164" s="4"/>
      <c r="D164" s="7">
        <v>11</v>
      </c>
      <c r="E164" s="4" t="s">
        <v>97</v>
      </c>
      <c r="F164" s="7">
        <v>27</v>
      </c>
      <c r="G164" s="7">
        <v>8</v>
      </c>
      <c r="H164" s="7"/>
      <c r="I164" s="7"/>
      <c r="J164" s="68">
        <f t="shared" si="20"/>
        <v>92.38095238095238</v>
      </c>
    </row>
    <row r="165" spans="1:10" ht="15.6" customHeight="1" thickBot="1" x14ac:dyDescent="0.3">
      <c r="A165" s="121"/>
      <c r="B165" s="4"/>
      <c r="C165" s="4"/>
      <c r="D165" s="7">
        <v>12</v>
      </c>
      <c r="E165" s="4" t="s">
        <v>98</v>
      </c>
      <c r="F165" s="7">
        <v>22</v>
      </c>
      <c r="G165" s="7">
        <v>12</v>
      </c>
      <c r="H165" s="7"/>
      <c r="I165" s="7">
        <v>1</v>
      </c>
      <c r="J165" s="68">
        <f t="shared" si="20"/>
        <v>85.714285714285708</v>
      </c>
    </row>
    <row r="166" spans="1:10" ht="15.6" customHeight="1" thickBot="1" x14ac:dyDescent="0.3">
      <c r="A166" s="121"/>
      <c r="B166" s="4"/>
      <c r="C166" s="4"/>
      <c r="D166" s="7">
        <v>13</v>
      </c>
      <c r="E166" s="4" t="s">
        <v>102</v>
      </c>
      <c r="F166" s="22">
        <v>25</v>
      </c>
      <c r="G166" s="7">
        <v>7</v>
      </c>
      <c r="H166" s="7">
        <v>2</v>
      </c>
      <c r="I166" s="7">
        <v>1</v>
      </c>
      <c r="J166" s="68">
        <f t="shared" si="20"/>
        <v>86.666666666666671</v>
      </c>
    </row>
    <row r="167" spans="1:10" ht="15.6" customHeight="1" thickBot="1" x14ac:dyDescent="0.3">
      <c r="A167" s="121"/>
      <c r="B167" s="4"/>
      <c r="C167" s="4"/>
      <c r="D167" s="7">
        <v>14</v>
      </c>
      <c r="E167" s="124" t="s">
        <v>18</v>
      </c>
      <c r="F167" s="24">
        <v>14</v>
      </c>
      <c r="G167" s="7">
        <v>13</v>
      </c>
      <c r="H167" s="7">
        <v>5</v>
      </c>
      <c r="I167" s="7">
        <v>3</v>
      </c>
      <c r="J167" s="68">
        <f t="shared" si="20"/>
        <v>69.523809523809518</v>
      </c>
    </row>
    <row r="168" spans="1:10" ht="15.6" customHeight="1" thickBot="1" x14ac:dyDescent="0.3">
      <c r="A168" s="121"/>
      <c r="B168" s="4"/>
      <c r="C168" s="4"/>
      <c r="D168" s="7">
        <v>15</v>
      </c>
      <c r="E168" s="4" t="s">
        <v>19</v>
      </c>
      <c r="F168" s="7">
        <v>15</v>
      </c>
      <c r="G168" s="7">
        <v>12</v>
      </c>
      <c r="H168" s="7">
        <v>6</v>
      </c>
      <c r="I168" s="7">
        <v>2</v>
      </c>
      <c r="J168" s="68">
        <f t="shared" si="20"/>
        <v>71.428571428571431</v>
      </c>
    </row>
    <row r="169" spans="1:10" ht="15.6" customHeight="1" thickBot="1" x14ac:dyDescent="0.3">
      <c r="A169" s="121"/>
      <c r="B169" s="4"/>
      <c r="C169" s="4"/>
      <c r="D169" s="7"/>
      <c r="E169" s="4" t="s">
        <v>6</v>
      </c>
      <c r="F169" s="79">
        <f t="shared" ref="F169" si="21">SUM(F154:F168)/15</f>
        <v>19.2</v>
      </c>
      <c r="G169" s="79">
        <f t="shared" ref="G169" si="22">SUM(G154:G168)/15</f>
        <v>12.2</v>
      </c>
      <c r="H169" s="79">
        <f t="shared" ref="H169" si="23">SUM(H154:H168)/15</f>
        <v>2.1333333333333333</v>
      </c>
      <c r="I169" s="79">
        <v>2</v>
      </c>
      <c r="J169" s="80">
        <f>SUM(J154:J168)/15</f>
        <v>80.126984126984112</v>
      </c>
    </row>
    <row r="170" spans="1:10" s="126" customFormat="1" ht="23.45" customHeight="1" x14ac:dyDescent="0.2">
      <c r="A170" s="230" t="s">
        <v>225</v>
      </c>
      <c r="B170" s="259">
        <v>61</v>
      </c>
      <c r="C170" s="259">
        <v>35</v>
      </c>
      <c r="D170" s="110">
        <v>105</v>
      </c>
      <c r="E170" s="261"/>
      <c r="F170" s="259">
        <v>3</v>
      </c>
      <c r="G170" s="259">
        <v>2</v>
      </c>
      <c r="H170" s="113">
        <v>1</v>
      </c>
      <c r="I170" s="113">
        <v>0</v>
      </c>
      <c r="J170" s="263" t="s">
        <v>62</v>
      </c>
    </row>
    <row r="171" spans="1:10" s="126" customFormat="1" ht="15" customHeight="1" thickBot="1" x14ac:dyDescent="0.25">
      <c r="A171" s="228" t="s">
        <v>201</v>
      </c>
      <c r="B171" s="260"/>
      <c r="C171" s="260"/>
      <c r="D171" s="111"/>
      <c r="E171" s="262"/>
      <c r="F171" s="260"/>
      <c r="G171" s="260"/>
      <c r="H171" s="109"/>
      <c r="I171" s="109"/>
      <c r="J171" s="264"/>
    </row>
    <row r="172" spans="1:10" ht="15.6" customHeight="1" thickBot="1" x14ac:dyDescent="0.3">
      <c r="A172" s="121"/>
      <c r="B172" s="4"/>
      <c r="C172" s="4"/>
      <c r="D172" s="7">
        <v>1</v>
      </c>
      <c r="E172" s="4" t="s">
        <v>9</v>
      </c>
      <c r="F172" s="7">
        <v>34</v>
      </c>
      <c r="G172" s="7">
        <v>1</v>
      </c>
      <c r="H172" s="7"/>
      <c r="I172" s="7"/>
      <c r="J172" s="68">
        <f>SUM((F172*3+G172*2+H172*1+I172*0)*100/105)</f>
        <v>99.047619047619051</v>
      </c>
    </row>
    <row r="173" spans="1:10" ht="15.6" customHeight="1" thickBot="1" x14ac:dyDescent="0.3">
      <c r="A173" s="121"/>
      <c r="B173" s="4"/>
      <c r="C173" s="4"/>
      <c r="D173" s="7">
        <v>2</v>
      </c>
      <c r="E173" s="4" t="s">
        <v>10</v>
      </c>
      <c r="F173" s="7">
        <v>34</v>
      </c>
      <c r="G173" s="7">
        <v>1</v>
      </c>
      <c r="H173" s="7"/>
      <c r="I173" s="7"/>
      <c r="J173" s="68">
        <f t="shared" ref="J173:J186" si="24">SUM((F173*3+G173*2+H173*1+I173*0)*100/105)</f>
        <v>99.047619047619051</v>
      </c>
    </row>
    <row r="174" spans="1:10" ht="15.6" customHeight="1" thickBot="1" x14ac:dyDescent="0.3">
      <c r="A174" s="121"/>
      <c r="B174" s="4"/>
      <c r="C174" s="4"/>
      <c r="D174" s="7">
        <v>3</v>
      </c>
      <c r="E174" s="4" t="s">
        <v>11</v>
      </c>
      <c r="F174" s="7">
        <v>33</v>
      </c>
      <c r="G174" s="7">
        <v>2</v>
      </c>
      <c r="H174" s="7"/>
      <c r="I174" s="7"/>
      <c r="J174" s="68">
        <f t="shared" si="24"/>
        <v>98.095238095238102</v>
      </c>
    </row>
    <row r="175" spans="1:10" ht="15.6" customHeight="1" thickBot="1" x14ac:dyDescent="0.3">
      <c r="A175" s="121"/>
      <c r="B175" s="4"/>
      <c r="C175" s="4"/>
      <c r="D175" s="7">
        <v>4</v>
      </c>
      <c r="E175" s="4" t="s">
        <v>12</v>
      </c>
      <c r="F175" s="7">
        <v>32</v>
      </c>
      <c r="G175" s="7">
        <v>3</v>
      </c>
      <c r="H175" s="7"/>
      <c r="I175" s="7"/>
      <c r="J175" s="68">
        <f t="shared" si="24"/>
        <v>97.142857142857139</v>
      </c>
    </row>
    <row r="176" spans="1:10" ht="15.6" customHeight="1" thickBot="1" x14ac:dyDescent="0.3">
      <c r="A176" s="121"/>
      <c r="B176" s="4"/>
      <c r="C176" s="4"/>
      <c r="D176" s="7">
        <v>5</v>
      </c>
      <c r="E176" s="4" t="s">
        <v>13</v>
      </c>
      <c r="F176" s="7">
        <v>32</v>
      </c>
      <c r="G176" s="7">
        <v>2</v>
      </c>
      <c r="H176" s="7">
        <v>1</v>
      </c>
      <c r="I176" s="7"/>
      <c r="J176" s="68">
        <f t="shared" si="24"/>
        <v>96.19047619047619</v>
      </c>
    </row>
    <row r="177" spans="1:10" ht="15.6" customHeight="1" thickBot="1" x14ac:dyDescent="0.3">
      <c r="A177" s="121"/>
      <c r="B177" s="4"/>
      <c r="C177" s="4"/>
      <c r="D177" s="7">
        <v>6</v>
      </c>
      <c r="E177" s="4" t="s">
        <v>95</v>
      </c>
      <c r="F177" s="7">
        <v>32</v>
      </c>
      <c r="G177" s="7">
        <v>2</v>
      </c>
      <c r="H177" s="7">
        <v>1</v>
      </c>
      <c r="I177" s="7"/>
      <c r="J177" s="68">
        <f t="shared" si="24"/>
        <v>96.19047619047619</v>
      </c>
    </row>
    <row r="178" spans="1:10" ht="15.6" customHeight="1" thickBot="1" x14ac:dyDescent="0.3">
      <c r="A178" s="121"/>
      <c r="B178" s="4"/>
      <c r="C178" s="4"/>
      <c r="D178" s="7">
        <v>7</v>
      </c>
      <c r="E178" s="4" t="s">
        <v>21</v>
      </c>
      <c r="F178" s="7">
        <v>33</v>
      </c>
      <c r="G178" s="7">
        <v>2</v>
      </c>
      <c r="H178" s="7"/>
      <c r="I178" s="7"/>
      <c r="J178" s="68">
        <f t="shared" si="24"/>
        <v>98.095238095238102</v>
      </c>
    </row>
    <row r="179" spans="1:10" ht="15.6" customHeight="1" thickBot="1" x14ac:dyDescent="0.3">
      <c r="A179" s="121"/>
      <c r="B179" s="4"/>
      <c r="C179" s="4"/>
      <c r="D179" s="7">
        <v>8</v>
      </c>
      <c r="E179" s="122" t="s">
        <v>96</v>
      </c>
      <c r="F179" s="7">
        <v>32</v>
      </c>
      <c r="G179" s="7">
        <v>3</v>
      </c>
      <c r="H179" s="7"/>
      <c r="I179" s="7"/>
      <c r="J179" s="68">
        <f t="shared" si="24"/>
        <v>97.142857142857139</v>
      </c>
    </row>
    <row r="180" spans="1:10" ht="15.6" customHeight="1" thickBot="1" x14ac:dyDescent="0.3">
      <c r="A180" s="121"/>
      <c r="B180" s="4"/>
      <c r="C180" s="4"/>
      <c r="D180" s="7">
        <v>9</v>
      </c>
      <c r="E180" s="4" t="s">
        <v>15</v>
      </c>
      <c r="F180" s="7">
        <v>30</v>
      </c>
      <c r="G180" s="7">
        <v>3</v>
      </c>
      <c r="H180" s="7">
        <v>2</v>
      </c>
      <c r="I180" s="7"/>
      <c r="J180" s="68">
        <f t="shared" si="24"/>
        <v>93.333333333333329</v>
      </c>
    </row>
    <row r="181" spans="1:10" ht="15.6" customHeight="1" thickBot="1" x14ac:dyDescent="0.3">
      <c r="A181" s="121"/>
      <c r="B181" s="4"/>
      <c r="C181" s="4"/>
      <c r="D181" s="7">
        <v>10</v>
      </c>
      <c r="E181" s="4" t="s">
        <v>99</v>
      </c>
      <c r="F181" s="7">
        <v>32</v>
      </c>
      <c r="G181" s="7">
        <v>3</v>
      </c>
      <c r="H181" s="7"/>
      <c r="I181" s="7"/>
      <c r="J181" s="68">
        <f t="shared" si="24"/>
        <v>97.142857142857139</v>
      </c>
    </row>
    <row r="182" spans="1:10" ht="15.6" customHeight="1" thickBot="1" x14ac:dyDescent="0.3">
      <c r="A182" s="121"/>
      <c r="B182" s="4"/>
      <c r="C182" s="4"/>
      <c r="D182" s="7">
        <v>11</v>
      </c>
      <c r="E182" s="4" t="s">
        <v>97</v>
      </c>
      <c r="F182" s="7">
        <v>33</v>
      </c>
      <c r="G182" s="7">
        <v>1</v>
      </c>
      <c r="H182" s="7">
        <v>1</v>
      </c>
      <c r="I182" s="7"/>
      <c r="J182" s="68">
        <f t="shared" si="24"/>
        <v>97.142857142857139</v>
      </c>
    </row>
    <row r="183" spans="1:10" ht="15.6" customHeight="1" thickBot="1" x14ac:dyDescent="0.3">
      <c r="A183" s="121"/>
      <c r="B183" s="4"/>
      <c r="C183" s="4"/>
      <c r="D183" s="7">
        <v>12</v>
      </c>
      <c r="E183" s="4" t="s">
        <v>98</v>
      </c>
      <c r="F183" s="7">
        <v>30</v>
      </c>
      <c r="G183" s="7">
        <v>5</v>
      </c>
      <c r="H183" s="7"/>
      <c r="I183" s="7"/>
      <c r="J183" s="68">
        <f t="shared" si="24"/>
        <v>95.238095238095241</v>
      </c>
    </row>
    <row r="184" spans="1:10" ht="15.6" customHeight="1" thickBot="1" x14ac:dyDescent="0.3">
      <c r="A184" s="121"/>
      <c r="B184" s="4"/>
      <c r="C184" s="4"/>
      <c r="D184" s="7">
        <v>13</v>
      </c>
      <c r="E184" s="4" t="s">
        <v>17</v>
      </c>
      <c r="F184" s="7">
        <v>30</v>
      </c>
      <c r="G184" s="7">
        <v>5</v>
      </c>
      <c r="H184" s="7"/>
      <c r="I184" s="7"/>
      <c r="J184" s="68">
        <f t="shared" si="24"/>
        <v>95.238095238095241</v>
      </c>
    </row>
    <row r="185" spans="1:10" ht="15.6" customHeight="1" thickBot="1" x14ac:dyDescent="0.3">
      <c r="A185" s="121"/>
      <c r="B185" s="4"/>
      <c r="C185" s="4"/>
      <c r="D185" s="7">
        <v>14</v>
      </c>
      <c r="E185" s="123" t="s">
        <v>18</v>
      </c>
      <c r="F185" s="7">
        <v>30</v>
      </c>
      <c r="G185" s="7">
        <v>5</v>
      </c>
      <c r="H185" s="7"/>
      <c r="I185" s="7"/>
      <c r="J185" s="68">
        <f t="shared" si="24"/>
        <v>95.238095238095241</v>
      </c>
    </row>
    <row r="186" spans="1:10" ht="15.6" customHeight="1" thickBot="1" x14ac:dyDescent="0.3">
      <c r="A186" s="121"/>
      <c r="B186" s="4"/>
      <c r="C186" s="4"/>
      <c r="D186" s="7">
        <v>15</v>
      </c>
      <c r="E186" s="4" t="s">
        <v>19</v>
      </c>
      <c r="F186" s="7">
        <v>30</v>
      </c>
      <c r="G186" s="7">
        <v>5</v>
      </c>
      <c r="H186" s="7"/>
      <c r="I186" s="7"/>
      <c r="J186" s="68">
        <f t="shared" si="24"/>
        <v>95.238095238095241</v>
      </c>
    </row>
    <row r="187" spans="1:10" ht="15.6" customHeight="1" thickBot="1" x14ac:dyDescent="0.3">
      <c r="A187" s="121"/>
      <c r="B187" s="4"/>
      <c r="C187" s="4"/>
      <c r="D187" s="7"/>
      <c r="E187" s="4" t="s">
        <v>6</v>
      </c>
      <c r="F187" s="79">
        <f t="shared" ref="F187" si="25">SUM(F172:F186)/15</f>
        <v>31.8</v>
      </c>
      <c r="G187" s="79">
        <f t="shared" ref="G187" si="26">SUM(G172:G186)/15</f>
        <v>2.8666666666666667</v>
      </c>
      <c r="H187" s="79">
        <f t="shared" ref="H187" si="27">SUM(H172:H186)/15</f>
        <v>0.33333333333333331</v>
      </c>
      <c r="I187" s="79">
        <f t="shared" ref="I187" si="28">SUM(I172:I186)/15</f>
        <v>0</v>
      </c>
      <c r="J187" s="80">
        <f>SUM(J172:J186)/15</f>
        <v>96.634920634920633</v>
      </c>
    </row>
    <row r="188" spans="1:10" s="126" customFormat="1" ht="41.45" customHeight="1" x14ac:dyDescent="0.2">
      <c r="A188" s="217" t="s">
        <v>226</v>
      </c>
      <c r="B188" s="259">
        <v>31</v>
      </c>
      <c r="C188" s="259">
        <v>20</v>
      </c>
      <c r="D188" s="110">
        <v>60</v>
      </c>
      <c r="E188" s="261"/>
      <c r="F188" s="259">
        <v>3</v>
      </c>
      <c r="G188" s="259">
        <v>2</v>
      </c>
      <c r="H188" s="113">
        <v>1</v>
      </c>
      <c r="I188" s="113">
        <v>0</v>
      </c>
      <c r="J188" s="263" t="s">
        <v>62</v>
      </c>
    </row>
    <row r="189" spans="1:10" s="126" customFormat="1" ht="15.6" customHeight="1" thickBot="1" x14ac:dyDescent="0.25">
      <c r="A189" s="112" t="s">
        <v>103</v>
      </c>
      <c r="B189" s="260"/>
      <c r="C189" s="260"/>
      <c r="D189" s="111"/>
      <c r="E189" s="262"/>
      <c r="F189" s="260"/>
      <c r="G189" s="260"/>
      <c r="H189" s="109"/>
      <c r="I189" s="109"/>
      <c r="J189" s="264"/>
    </row>
    <row r="190" spans="1:10" ht="15.6" customHeight="1" thickBot="1" x14ac:dyDescent="0.3">
      <c r="A190" s="121"/>
      <c r="B190" s="4"/>
      <c r="C190" s="4"/>
      <c r="D190" s="7">
        <v>1</v>
      </c>
      <c r="E190" s="4" t="s">
        <v>9</v>
      </c>
      <c r="F190" s="7">
        <v>17</v>
      </c>
      <c r="G190" s="7">
        <v>1</v>
      </c>
      <c r="H190" s="7">
        <v>2</v>
      </c>
      <c r="I190" s="7"/>
      <c r="J190" s="68">
        <f>SUM((F190*3+G190*2+H190*1+I190*0)*100/60)</f>
        <v>91.666666666666671</v>
      </c>
    </row>
    <row r="191" spans="1:10" ht="15.6" customHeight="1" thickBot="1" x14ac:dyDescent="0.3">
      <c r="A191" s="121"/>
      <c r="B191" s="4"/>
      <c r="C191" s="4"/>
      <c r="D191" s="7">
        <v>2</v>
      </c>
      <c r="E191" s="4" t="s">
        <v>10</v>
      </c>
      <c r="F191" s="7">
        <v>15</v>
      </c>
      <c r="G191" s="7">
        <v>3</v>
      </c>
      <c r="H191" s="7">
        <v>2</v>
      </c>
      <c r="I191" s="7"/>
      <c r="J191" s="68">
        <f t="shared" ref="J191:J204" si="29">SUM((F191*3+G191*2+H191*1+I191*0)*100/60)</f>
        <v>88.333333333333329</v>
      </c>
    </row>
    <row r="192" spans="1:10" ht="15.6" customHeight="1" thickBot="1" x14ac:dyDescent="0.3">
      <c r="A192" s="121"/>
      <c r="B192" s="4"/>
      <c r="C192" s="4"/>
      <c r="D192" s="7">
        <v>3</v>
      </c>
      <c r="E192" s="4" t="s">
        <v>11</v>
      </c>
      <c r="F192" s="7">
        <v>14</v>
      </c>
      <c r="G192" s="7">
        <v>4</v>
      </c>
      <c r="H192" s="7">
        <v>2</v>
      </c>
      <c r="I192" s="7"/>
      <c r="J192" s="68">
        <f t="shared" si="29"/>
        <v>86.666666666666671</v>
      </c>
    </row>
    <row r="193" spans="1:10" ht="15.6" customHeight="1" thickBot="1" x14ac:dyDescent="0.3">
      <c r="A193" s="121"/>
      <c r="B193" s="4"/>
      <c r="C193" s="4"/>
      <c r="D193" s="7">
        <v>4</v>
      </c>
      <c r="E193" s="4" t="s">
        <v>12</v>
      </c>
      <c r="F193" s="7">
        <v>15</v>
      </c>
      <c r="G193" s="7">
        <v>3</v>
      </c>
      <c r="H193" s="7">
        <v>2</v>
      </c>
      <c r="I193" s="7"/>
      <c r="J193" s="68">
        <f t="shared" si="29"/>
        <v>88.333333333333329</v>
      </c>
    </row>
    <row r="194" spans="1:10" ht="15.6" customHeight="1" thickBot="1" x14ac:dyDescent="0.3">
      <c r="A194" s="121"/>
      <c r="B194" s="4"/>
      <c r="C194" s="4"/>
      <c r="D194" s="7">
        <v>5</v>
      </c>
      <c r="E194" s="4" t="s">
        <v>13</v>
      </c>
      <c r="F194" s="7">
        <v>16</v>
      </c>
      <c r="G194" s="7">
        <v>2</v>
      </c>
      <c r="H194" s="7">
        <v>1</v>
      </c>
      <c r="I194" s="7">
        <v>1</v>
      </c>
      <c r="J194" s="68">
        <f t="shared" si="29"/>
        <v>88.333333333333329</v>
      </c>
    </row>
    <row r="195" spans="1:10" ht="15.6" customHeight="1" thickBot="1" x14ac:dyDescent="0.3">
      <c r="A195" s="121"/>
      <c r="B195" s="4"/>
      <c r="C195" s="4"/>
      <c r="D195" s="7">
        <v>6</v>
      </c>
      <c r="E195" s="4" t="s">
        <v>95</v>
      </c>
      <c r="F195" s="7">
        <v>15</v>
      </c>
      <c r="G195" s="7">
        <v>2</v>
      </c>
      <c r="H195" s="7">
        <v>3</v>
      </c>
      <c r="I195" s="7"/>
      <c r="J195" s="68">
        <f t="shared" si="29"/>
        <v>86.666666666666671</v>
      </c>
    </row>
    <row r="196" spans="1:10" ht="15.6" customHeight="1" thickBot="1" x14ac:dyDescent="0.3">
      <c r="A196" s="121"/>
      <c r="B196" s="4"/>
      <c r="C196" s="4"/>
      <c r="D196" s="7">
        <v>7</v>
      </c>
      <c r="E196" s="4" t="s">
        <v>21</v>
      </c>
      <c r="F196" s="7">
        <v>15</v>
      </c>
      <c r="G196" s="7">
        <v>3</v>
      </c>
      <c r="H196" s="7">
        <v>2</v>
      </c>
      <c r="I196" s="7"/>
      <c r="J196" s="68">
        <f t="shared" si="29"/>
        <v>88.333333333333329</v>
      </c>
    </row>
    <row r="197" spans="1:10" ht="15.6" customHeight="1" thickBot="1" x14ac:dyDescent="0.3">
      <c r="A197" s="121"/>
      <c r="B197" s="4"/>
      <c r="C197" s="4"/>
      <c r="D197" s="7">
        <v>8</v>
      </c>
      <c r="E197" s="122" t="s">
        <v>96</v>
      </c>
      <c r="F197" s="7">
        <v>15</v>
      </c>
      <c r="G197" s="7">
        <v>1</v>
      </c>
      <c r="H197" s="7">
        <v>3</v>
      </c>
      <c r="I197" s="7">
        <v>1</v>
      </c>
      <c r="J197" s="68">
        <f t="shared" si="29"/>
        <v>83.333333333333329</v>
      </c>
    </row>
    <row r="198" spans="1:10" ht="15.6" customHeight="1" thickBot="1" x14ac:dyDescent="0.3">
      <c r="A198" s="121"/>
      <c r="B198" s="4"/>
      <c r="C198" s="4"/>
      <c r="D198" s="7">
        <v>9</v>
      </c>
      <c r="E198" s="4" t="s">
        <v>15</v>
      </c>
      <c r="F198" s="7">
        <v>15</v>
      </c>
      <c r="G198" s="7">
        <v>3</v>
      </c>
      <c r="H198" s="7">
        <v>1</v>
      </c>
      <c r="I198" s="7">
        <v>1</v>
      </c>
      <c r="J198" s="68">
        <f t="shared" si="29"/>
        <v>86.666666666666671</v>
      </c>
    </row>
    <row r="199" spans="1:10" ht="15.6" customHeight="1" thickBot="1" x14ac:dyDescent="0.3">
      <c r="A199" s="121"/>
      <c r="B199" s="4"/>
      <c r="C199" s="4"/>
      <c r="D199" s="7">
        <v>10</v>
      </c>
      <c r="E199" s="4" t="s">
        <v>99</v>
      </c>
      <c r="F199" s="7">
        <v>18</v>
      </c>
      <c r="G199" s="7">
        <v>1</v>
      </c>
      <c r="H199" s="7">
        <v>1</v>
      </c>
      <c r="I199" s="7"/>
      <c r="J199" s="68">
        <f t="shared" si="29"/>
        <v>95</v>
      </c>
    </row>
    <row r="200" spans="1:10" ht="15.6" customHeight="1" thickBot="1" x14ac:dyDescent="0.3">
      <c r="A200" s="121"/>
      <c r="B200" s="4"/>
      <c r="C200" s="4"/>
      <c r="D200" s="7">
        <v>11</v>
      </c>
      <c r="E200" s="4" t="s">
        <v>97</v>
      </c>
      <c r="F200" s="7">
        <v>17</v>
      </c>
      <c r="G200" s="7">
        <v>2</v>
      </c>
      <c r="H200" s="7">
        <v>1</v>
      </c>
      <c r="I200" s="7"/>
      <c r="J200" s="68">
        <f t="shared" si="29"/>
        <v>93.333333333333329</v>
      </c>
    </row>
    <row r="201" spans="1:10" ht="15.6" customHeight="1" thickBot="1" x14ac:dyDescent="0.3">
      <c r="A201" s="121"/>
      <c r="B201" s="4"/>
      <c r="C201" s="4"/>
      <c r="D201" s="7">
        <v>12</v>
      </c>
      <c r="E201" s="4" t="s">
        <v>98</v>
      </c>
      <c r="F201" s="7">
        <v>16</v>
      </c>
      <c r="G201" s="7">
        <v>3</v>
      </c>
      <c r="H201" s="7">
        <v>1</v>
      </c>
      <c r="I201" s="7"/>
      <c r="J201" s="68">
        <f t="shared" si="29"/>
        <v>91.666666666666671</v>
      </c>
    </row>
    <row r="202" spans="1:10" ht="15.6" customHeight="1" thickBot="1" x14ac:dyDescent="0.3">
      <c r="A202" s="121"/>
      <c r="B202" s="4"/>
      <c r="C202" s="4"/>
      <c r="D202" s="7">
        <v>13</v>
      </c>
      <c r="E202" s="4" t="s">
        <v>17</v>
      </c>
      <c r="F202" s="22">
        <v>16</v>
      </c>
      <c r="G202" s="7">
        <v>2</v>
      </c>
      <c r="H202" s="7">
        <v>1</v>
      </c>
      <c r="I202" s="7">
        <v>1</v>
      </c>
      <c r="J202" s="68">
        <f t="shared" si="29"/>
        <v>88.333333333333329</v>
      </c>
    </row>
    <row r="203" spans="1:10" ht="15.6" customHeight="1" thickBot="1" x14ac:dyDescent="0.3">
      <c r="A203" s="121"/>
      <c r="B203" s="4"/>
      <c r="C203" s="4"/>
      <c r="D203" s="7">
        <v>14</v>
      </c>
      <c r="E203" s="124" t="s">
        <v>18</v>
      </c>
      <c r="F203" s="24">
        <v>15</v>
      </c>
      <c r="G203" s="7">
        <v>2</v>
      </c>
      <c r="H203" s="7">
        <v>2</v>
      </c>
      <c r="I203" s="7">
        <v>1</v>
      </c>
      <c r="J203" s="68">
        <f t="shared" si="29"/>
        <v>85</v>
      </c>
    </row>
    <row r="204" spans="1:10" ht="15.6" customHeight="1" thickBot="1" x14ac:dyDescent="0.3">
      <c r="A204" s="121"/>
      <c r="B204" s="4"/>
      <c r="C204" s="4"/>
      <c r="D204" s="7">
        <v>15</v>
      </c>
      <c r="E204" s="4" t="s">
        <v>19</v>
      </c>
      <c r="F204" s="7">
        <v>15</v>
      </c>
      <c r="G204" s="7">
        <v>2</v>
      </c>
      <c r="H204" s="7">
        <v>3</v>
      </c>
      <c r="I204" s="7"/>
      <c r="J204" s="68">
        <f t="shared" si="29"/>
        <v>86.666666666666671</v>
      </c>
    </row>
    <row r="205" spans="1:10" ht="15.6" customHeight="1" thickBot="1" x14ac:dyDescent="0.3">
      <c r="A205" s="121"/>
      <c r="B205" s="4"/>
      <c r="C205" s="4"/>
      <c r="D205" s="7"/>
      <c r="E205" s="4" t="s">
        <v>6</v>
      </c>
      <c r="F205" s="79">
        <f t="shared" ref="F205" si="30">SUM(F190:F204)/15</f>
        <v>15.6</v>
      </c>
      <c r="G205" s="79">
        <f t="shared" ref="G205" si="31">SUM(G190:G204)/15</f>
        <v>2.2666666666666666</v>
      </c>
      <c r="H205" s="79">
        <f t="shared" ref="H205" si="32">SUM(H190:H204)/15</f>
        <v>1.8</v>
      </c>
      <c r="I205" s="79">
        <f t="shared" ref="I205" si="33">SUM(I190:I204)/15</f>
        <v>0.33333333333333331</v>
      </c>
      <c r="J205" s="80">
        <f>SUM(J190:J204)/15</f>
        <v>88.555555555555571</v>
      </c>
    </row>
    <row r="206" spans="1:10" s="126" customFormat="1" ht="36.75" customHeight="1" x14ac:dyDescent="0.2">
      <c r="A206" s="217" t="s">
        <v>227</v>
      </c>
      <c r="B206" s="259">
        <v>30</v>
      </c>
      <c r="C206" s="259">
        <v>12</v>
      </c>
      <c r="D206" s="110">
        <v>36</v>
      </c>
      <c r="E206" s="261"/>
      <c r="F206" s="259">
        <v>3</v>
      </c>
      <c r="G206" s="259">
        <v>2</v>
      </c>
      <c r="H206" s="113">
        <v>1</v>
      </c>
      <c r="I206" s="113">
        <v>0</v>
      </c>
      <c r="J206" s="263" t="s">
        <v>62</v>
      </c>
    </row>
    <row r="207" spans="1:10" s="126" customFormat="1" ht="15.6" customHeight="1" thickBot="1" x14ac:dyDescent="0.25">
      <c r="A207" s="228" t="s">
        <v>202</v>
      </c>
      <c r="B207" s="260"/>
      <c r="C207" s="260"/>
      <c r="D207" s="111"/>
      <c r="E207" s="262"/>
      <c r="F207" s="260"/>
      <c r="G207" s="260"/>
      <c r="H207" s="109"/>
      <c r="I207" s="109"/>
      <c r="J207" s="264"/>
    </row>
    <row r="208" spans="1:10" ht="15.6" customHeight="1" thickBot="1" x14ac:dyDescent="0.3">
      <c r="A208" s="121"/>
      <c r="B208" s="4"/>
      <c r="C208" s="4"/>
      <c r="D208" s="7">
        <v>1</v>
      </c>
      <c r="E208" s="4" t="s">
        <v>9</v>
      </c>
      <c r="F208" s="7">
        <v>7</v>
      </c>
      <c r="G208" s="7">
        <v>2</v>
      </c>
      <c r="H208" s="7">
        <v>2</v>
      </c>
      <c r="I208" s="7">
        <v>1</v>
      </c>
      <c r="J208" s="68">
        <f>SUM((F208*3+G208*2+H208*1+I208*0)*100/36)</f>
        <v>75</v>
      </c>
    </row>
    <row r="209" spans="1:10" ht="15.6" customHeight="1" thickBot="1" x14ac:dyDescent="0.3">
      <c r="A209" s="121"/>
      <c r="B209" s="4"/>
      <c r="C209" s="4"/>
      <c r="D209" s="7">
        <v>2</v>
      </c>
      <c r="E209" s="4" t="s">
        <v>10</v>
      </c>
      <c r="F209" s="7">
        <v>7</v>
      </c>
      <c r="G209" s="7">
        <v>3</v>
      </c>
      <c r="H209" s="7">
        <v>2</v>
      </c>
      <c r="I209" s="7"/>
      <c r="J209" s="68">
        <f t="shared" ref="J209:J222" si="34">SUM((F209*3+G209*2+H209*1+I209*0)*100/36)</f>
        <v>80.555555555555557</v>
      </c>
    </row>
    <row r="210" spans="1:10" ht="15.6" customHeight="1" thickBot="1" x14ac:dyDescent="0.3">
      <c r="A210" s="121"/>
      <c r="B210" s="4"/>
      <c r="C210" s="4"/>
      <c r="D210" s="7">
        <v>3</v>
      </c>
      <c r="E210" s="4" t="s">
        <v>11</v>
      </c>
      <c r="F210" s="7">
        <v>7</v>
      </c>
      <c r="G210" s="7">
        <v>3</v>
      </c>
      <c r="H210" s="7">
        <v>2</v>
      </c>
      <c r="I210" s="7"/>
      <c r="J210" s="68">
        <f t="shared" si="34"/>
        <v>80.555555555555557</v>
      </c>
    </row>
    <row r="211" spans="1:10" ht="15.6" customHeight="1" thickBot="1" x14ac:dyDescent="0.3">
      <c r="A211" s="121"/>
      <c r="B211" s="4"/>
      <c r="C211" s="4"/>
      <c r="D211" s="7">
        <v>4</v>
      </c>
      <c r="E211" s="4" t="s">
        <v>12</v>
      </c>
      <c r="F211" s="7">
        <v>9</v>
      </c>
      <c r="G211" s="7">
        <v>1</v>
      </c>
      <c r="H211" s="7">
        <v>2</v>
      </c>
      <c r="I211" s="7"/>
      <c r="J211" s="68">
        <f t="shared" si="34"/>
        <v>86.111111111111114</v>
      </c>
    </row>
    <row r="212" spans="1:10" ht="15.6" customHeight="1" thickBot="1" x14ac:dyDescent="0.3">
      <c r="A212" s="121"/>
      <c r="B212" s="4"/>
      <c r="C212" s="4"/>
      <c r="D212" s="7">
        <v>5</v>
      </c>
      <c r="E212" s="4" t="s">
        <v>13</v>
      </c>
      <c r="F212" s="7">
        <v>8</v>
      </c>
      <c r="G212" s="7">
        <v>2</v>
      </c>
      <c r="H212" s="7">
        <v>1</v>
      </c>
      <c r="I212" s="7">
        <v>1</v>
      </c>
      <c r="J212" s="68">
        <f t="shared" si="34"/>
        <v>80.555555555555557</v>
      </c>
    </row>
    <row r="213" spans="1:10" ht="15.6" customHeight="1" thickBot="1" x14ac:dyDescent="0.3">
      <c r="A213" s="121"/>
      <c r="B213" s="4"/>
      <c r="C213" s="4"/>
      <c r="D213" s="7">
        <v>6</v>
      </c>
      <c r="E213" s="4" t="s">
        <v>95</v>
      </c>
      <c r="F213" s="7">
        <v>9</v>
      </c>
      <c r="G213" s="7">
        <v>2</v>
      </c>
      <c r="H213" s="7">
        <v>1</v>
      </c>
      <c r="I213" s="7"/>
      <c r="J213" s="68">
        <f t="shared" si="34"/>
        <v>88.888888888888886</v>
      </c>
    </row>
    <row r="214" spans="1:10" ht="15.6" customHeight="1" thickBot="1" x14ac:dyDescent="0.3">
      <c r="A214" s="121"/>
      <c r="B214" s="4"/>
      <c r="C214" s="4"/>
      <c r="D214" s="7">
        <v>7</v>
      </c>
      <c r="E214" s="4" t="s">
        <v>21</v>
      </c>
      <c r="F214" s="7">
        <v>7</v>
      </c>
      <c r="G214" s="7">
        <v>3</v>
      </c>
      <c r="H214" s="7">
        <v>2</v>
      </c>
      <c r="I214" s="7"/>
      <c r="J214" s="68">
        <f t="shared" si="34"/>
        <v>80.555555555555557</v>
      </c>
    </row>
    <row r="215" spans="1:10" ht="15.6" customHeight="1" thickBot="1" x14ac:dyDescent="0.3">
      <c r="A215" s="121"/>
      <c r="B215" s="4"/>
      <c r="C215" s="4"/>
      <c r="D215" s="7">
        <v>8</v>
      </c>
      <c r="E215" s="122" t="s">
        <v>96</v>
      </c>
      <c r="F215" s="7">
        <v>7</v>
      </c>
      <c r="G215" s="7">
        <v>1</v>
      </c>
      <c r="H215" s="7">
        <v>3</v>
      </c>
      <c r="I215" s="7">
        <v>1</v>
      </c>
      <c r="J215" s="68">
        <f t="shared" si="34"/>
        <v>72.222222222222229</v>
      </c>
    </row>
    <row r="216" spans="1:10" ht="15.6" customHeight="1" thickBot="1" x14ac:dyDescent="0.3">
      <c r="A216" s="121"/>
      <c r="B216" s="4"/>
      <c r="C216" s="4"/>
      <c r="D216" s="7">
        <v>9</v>
      </c>
      <c r="E216" s="4" t="s">
        <v>15</v>
      </c>
      <c r="F216" s="7">
        <v>6</v>
      </c>
      <c r="G216" s="7">
        <v>3</v>
      </c>
      <c r="H216" s="7">
        <v>2</v>
      </c>
      <c r="I216" s="7">
        <v>1</v>
      </c>
      <c r="J216" s="68">
        <f t="shared" si="34"/>
        <v>72.222222222222229</v>
      </c>
    </row>
    <row r="217" spans="1:10" ht="15.6" customHeight="1" thickBot="1" x14ac:dyDescent="0.3">
      <c r="A217" s="121"/>
      <c r="B217" s="4"/>
      <c r="C217" s="4"/>
      <c r="D217" s="7">
        <v>10</v>
      </c>
      <c r="E217" s="4" t="s">
        <v>99</v>
      </c>
      <c r="F217" s="7">
        <v>8</v>
      </c>
      <c r="G217" s="7">
        <v>2</v>
      </c>
      <c r="H217" s="7">
        <v>1</v>
      </c>
      <c r="I217" s="7">
        <v>1</v>
      </c>
      <c r="J217" s="68">
        <f t="shared" si="34"/>
        <v>80.555555555555557</v>
      </c>
    </row>
    <row r="218" spans="1:10" ht="15.6" customHeight="1" thickBot="1" x14ac:dyDescent="0.3">
      <c r="A218" s="121"/>
      <c r="B218" s="4"/>
      <c r="C218" s="4"/>
      <c r="D218" s="7">
        <v>11</v>
      </c>
      <c r="E218" s="4" t="s">
        <v>97</v>
      </c>
      <c r="F218" s="7">
        <v>7</v>
      </c>
      <c r="G218" s="7">
        <v>2</v>
      </c>
      <c r="H218" s="7">
        <v>3</v>
      </c>
      <c r="I218" s="7"/>
      <c r="J218" s="68">
        <f t="shared" si="34"/>
        <v>77.777777777777771</v>
      </c>
    </row>
    <row r="219" spans="1:10" ht="15.6" customHeight="1" thickBot="1" x14ac:dyDescent="0.3">
      <c r="A219" s="121"/>
      <c r="B219" s="4"/>
      <c r="C219" s="4"/>
      <c r="D219" s="7">
        <v>12</v>
      </c>
      <c r="E219" s="4" t="s">
        <v>98</v>
      </c>
      <c r="F219" s="7">
        <v>8</v>
      </c>
      <c r="G219" s="7">
        <v>3</v>
      </c>
      <c r="H219" s="7">
        <v>1</v>
      </c>
      <c r="I219" s="7"/>
      <c r="J219" s="68">
        <f t="shared" si="34"/>
        <v>86.111111111111114</v>
      </c>
    </row>
    <row r="220" spans="1:10" ht="15.6" customHeight="1" thickBot="1" x14ac:dyDescent="0.3">
      <c r="A220" s="121"/>
      <c r="B220" s="4"/>
      <c r="C220" s="4"/>
      <c r="D220" s="7">
        <v>13</v>
      </c>
      <c r="E220" s="4" t="s">
        <v>17</v>
      </c>
      <c r="F220" s="22">
        <v>8</v>
      </c>
      <c r="G220" s="7">
        <v>2</v>
      </c>
      <c r="H220" s="7">
        <v>1</v>
      </c>
      <c r="I220" s="7">
        <v>1</v>
      </c>
      <c r="J220" s="68">
        <f t="shared" si="34"/>
        <v>80.555555555555557</v>
      </c>
    </row>
    <row r="221" spans="1:10" ht="15.6" customHeight="1" thickBot="1" x14ac:dyDescent="0.3">
      <c r="A221" s="121"/>
      <c r="B221" s="4"/>
      <c r="C221" s="4"/>
      <c r="D221" s="7">
        <v>14</v>
      </c>
      <c r="E221" s="124" t="s">
        <v>18</v>
      </c>
      <c r="F221" s="24">
        <v>6</v>
      </c>
      <c r="G221" s="7">
        <v>2</v>
      </c>
      <c r="H221" s="7">
        <v>2</v>
      </c>
      <c r="I221" s="7">
        <v>2</v>
      </c>
      <c r="J221" s="68">
        <f t="shared" si="34"/>
        <v>66.666666666666671</v>
      </c>
    </row>
    <row r="222" spans="1:10" ht="15.6" customHeight="1" thickBot="1" x14ac:dyDescent="0.3">
      <c r="A222" s="121"/>
      <c r="B222" s="4"/>
      <c r="C222" s="4"/>
      <c r="D222" s="7">
        <v>15</v>
      </c>
      <c r="E222" s="4" t="s">
        <v>19</v>
      </c>
      <c r="F222" s="7">
        <v>6</v>
      </c>
      <c r="G222" s="7">
        <v>2</v>
      </c>
      <c r="H222" s="7">
        <v>3</v>
      </c>
      <c r="I222" s="7">
        <v>1</v>
      </c>
      <c r="J222" s="68">
        <f t="shared" si="34"/>
        <v>69.444444444444443</v>
      </c>
    </row>
    <row r="223" spans="1:10" ht="15.6" customHeight="1" thickBot="1" x14ac:dyDescent="0.3">
      <c r="A223" s="121"/>
      <c r="B223" s="4"/>
      <c r="C223" s="4"/>
      <c r="D223" s="7"/>
      <c r="E223" s="4" t="s">
        <v>6</v>
      </c>
      <c r="F223" s="79">
        <f t="shared" ref="F223" si="35">SUM(F208:F222)/15</f>
        <v>7.333333333333333</v>
      </c>
      <c r="G223" s="79">
        <f t="shared" ref="G223" si="36">SUM(G208:G222)/15</f>
        <v>2.2000000000000002</v>
      </c>
      <c r="H223" s="79">
        <f t="shared" ref="H223" si="37">SUM(H208:H222)/15</f>
        <v>1.8666666666666667</v>
      </c>
      <c r="I223" s="79">
        <f t="shared" ref="I223" si="38">SUM(I208:I222)/15</f>
        <v>0.6</v>
      </c>
      <c r="J223" s="80">
        <f>SUM(J208:J222)/15</f>
        <v>78.518518518518505</v>
      </c>
    </row>
    <row r="224" spans="1:10" s="126" customFormat="1" ht="33.75" customHeight="1" x14ac:dyDescent="0.2">
      <c r="A224" s="256" t="s">
        <v>228</v>
      </c>
      <c r="B224" s="259">
        <v>61</v>
      </c>
      <c r="C224" s="259">
        <v>36</v>
      </c>
      <c r="D224" s="110">
        <v>108</v>
      </c>
      <c r="E224" s="261"/>
      <c r="F224" s="259">
        <v>3</v>
      </c>
      <c r="G224" s="259">
        <v>2</v>
      </c>
      <c r="H224" s="113">
        <v>1</v>
      </c>
      <c r="I224" s="113">
        <v>0</v>
      </c>
      <c r="J224" s="263" t="s">
        <v>62</v>
      </c>
    </row>
    <row r="225" spans="1:10" s="126" customFormat="1" ht="15.6" customHeight="1" thickBot="1" x14ac:dyDescent="0.25">
      <c r="A225" s="228" t="s">
        <v>275</v>
      </c>
      <c r="B225" s="260"/>
      <c r="C225" s="260"/>
      <c r="D225" s="111"/>
      <c r="E225" s="262"/>
      <c r="F225" s="260"/>
      <c r="G225" s="260"/>
      <c r="H225" s="109"/>
      <c r="I225" s="109"/>
      <c r="J225" s="264"/>
    </row>
    <row r="226" spans="1:10" ht="15.6" customHeight="1" thickBot="1" x14ac:dyDescent="0.3">
      <c r="A226" s="121"/>
      <c r="B226" s="4"/>
      <c r="C226" s="4"/>
      <c r="D226" s="7">
        <v>1</v>
      </c>
      <c r="E226" s="4" t="s">
        <v>9</v>
      </c>
      <c r="F226" s="7">
        <v>28</v>
      </c>
      <c r="G226" s="7">
        <v>6</v>
      </c>
      <c r="H226" s="7">
        <v>1</v>
      </c>
      <c r="I226" s="7">
        <v>1</v>
      </c>
      <c r="J226" s="68">
        <f>SUM((F226*3+G226*2+H226*1+I226*0)*100/108)</f>
        <v>89.81481481481481</v>
      </c>
    </row>
    <row r="227" spans="1:10" ht="15.6" customHeight="1" thickBot="1" x14ac:dyDescent="0.3">
      <c r="A227" s="121"/>
      <c r="B227" s="4"/>
      <c r="C227" s="4"/>
      <c r="D227" s="7">
        <v>2</v>
      </c>
      <c r="E227" s="4" t="s">
        <v>10</v>
      </c>
      <c r="F227" s="7">
        <v>25</v>
      </c>
      <c r="G227" s="7">
        <v>8</v>
      </c>
      <c r="H227" s="7">
        <v>3</v>
      </c>
      <c r="I227" s="7"/>
      <c r="J227" s="68">
        <f t="shared" ref="J227:J240" si="39">SUM((F227*3+G227*2+H227*1+I227*0)*100/108)</f>
        <v>87.037037037037038</v>
      </c>
    </row>
    <row r="228" spans="1:10" ht="15.6" customHeight="1" thickBot="1" x14ac:dyDescent="0.3">
      <c r="A228" s="121"/>
      <c r="B228" s="4"/>
      <c r="C228" s="4"/>
      <c r="D228" s="7">
        <v>3</v>
      </c>
      <c r="E228" s="4" t="s">
        <v>11</v>
      </c>
      <c r="F228" s="7">
        <v>26</v>
      </c>
      <c r="G228" s="7">
        <v>6</v>
      </c>
      <c r="H228" s="7">
        <v>3</v>
      </c>
      <c r="I228" s="7">
        <v>1</v>
      </c>
      <c r="J228" s="68">
        <f t="shared" si="39"/>
        <v>86.111111111111114</v>
      </c>
    </row>
    <row r="229" spans="1:10" ht="15.6" customHeight="1" thickBot="1" x14ac:dyDescent="0.3">
      <c r="A229" s="121"/>
      <c r="B229" s="4"/>
      <c r="C229" s="4"/>
      <c r="D229" s="7">
        <v>4</v>
      </c>
      <c r="E229" s="4" t="s">
        <v>12</v>
      </c>
      <c r="F229" s="7">
        <v>25</v>
      </c>
      <c r="G229" s="7">
        <v>8</v>
      </c>
      <c r="H229" s="7">
        <v>3</v>
      </c>
      <c r="I229" s="7"/>
      <c r="J229" s="68">
        <f t="shared" si="39"/>
        <v>87.037037037037038</v>
      </c>
    </row>
    <row r="230" spans="1:10" ht="15.6" customHeight="1" thickBot="1" x14ac:dyDescent="0.3">
      <c r="A230" s="121"/>
      <c r="B230" s="4"/>
      <c r="C230" s="4"/>
      <c r="D230" s="7">
        <v>5</v>
      </c>
      <c r="E230" s="4" t="s">
        <v>13</v>
      </c>
      <c r="F230" s="7">
        <v>26</v>
      </c>
      <c r="G230" s="7">
        <v>5</v>
      </c>
      <c r="H230" s="7">
        <v>3</v>
      </c>
      <c r="I230" s="7">
        <v>2</v>
      </c>
      <c r="J230" s="68">
        <f t="shared" si="39"/>
        <v>84.259259259259252</v>
      </c>
    </row>
    <row r="231" spans="1:10" ht="15.6" customHeight="1" thickBot="1" x14ac:dyDescent="0.3">
      <c r="A231" s="121"/>
      <c r="B231" s="4"/>
      <c r="C231" s="4"/>
      <c r="D231" s="7">
        <v>6</v>
      </c>
      <c r="E231" s="4" t="s">
        <v>95</v>
      </c>
      <c r="F231" s="7">
        <v>28</v>
      </c>
      <c r="G231" s="7">
        <v>4</v>
      </c>
      <c r="H231" s="7">
        <v>3</v>
      </c>
      <c r="I231" s="7">
        <v>1</v>
      </c>
      <c r="J231" s="68">
        <f t="shared" si="39"/>
        <v>87.962962962962962</v>
      </c>
    </row>
    <row r="232" spans="1:10" ht="15.6" customHeight="1" thickBot="1" x14ac:dyDescent="0.3">
      <c r="A232" s="121"/>
      <c r="B232" s="4"/>
      <c r="C232" s="4"/>
      <c r="D232" s="7">
        <v>7</v>
      </c>
      <c r="E232" s="4" t="s">
        <v>21</v>
      </c>
      <c r="F232" s="7">
        <v>29</v>
      </c>
      <c r="G232" s="7">
        <v>6</v>
      </c>
      <c r="H232" s="7"/>
      <c r="I232" s="7">
        <v>1</v>
      </c>
      <c r="J232" s="68">
        <f t="shared" si="39"/>
        <v>91.666666666666671</v>
      </c>
    </row>
    <row r="233" spans="1:10" ht="15.6" customHeight="1" thickBot="1" x14ac:dyDescent="0.3">
      <c r="A233" s="121"/>
      <c r="B233" s="4"/>
      <c r="C233" s="4"/>
      <c r="D233" s="7">
        <v>8</v>
      </c>
      <c r="E233" s="122" t="s">
        <v>96</v>
      </c>
      <c r="F233" s="7">
        <v>29</v>
      </c>
      <c r="G233" s="7">
        <v>3</v>
      </c>
      <c r="H233" s="7">
        <v>3</v>
      </c>
      <c r="I233" s="7">
        <v>1</v>
      </c>
      <c r="J233" s="68">
        <f t="shared" si="39"/>
        <v>88.888888888888886</v>
      </c>
    </row>
    <row r="234" spans="1:10" ht="15.6" customHeight="1" thickBot="1" x14ac:dyDescent="0.3">
      <c r="A234" s="121"/>
      <c r="B234" s="4"/>
      <c r="C234" s="4"/>
      <c r="D234" s="7">
        <v>9</v>
      </c>
      <c r="E234" s="4" t="s">
        <v>15</v>
      </c>
      <c r="F234" s="7">
        <v>30</v>
      </c>
      <c r="G234" s="7">
        <v>3</v>
      </c>
      <c r="H234" s="7">
        <v>3</v>
      </c>
      <c r="I234" s="7"/>
      <c r="J234" s="68">
        <f t="shared" si="39"/>
        <v>91.666666666666671</v>
      </c>
    </row>
    <row r="235" spans="1:10" ht="15.6" customHeight="1" thickBot="1" x14ac:dyDescent="0.3">
      <c r="A235" s="121"/>
      <c r="B235" s="4"/>
      <c r="C235" s="4"/>
      <c r="D235" s="7">
        <v>10</v>
      </c>
      <c r="E235" s="4" t="s">
        <v>99</v>
      </c>
      <c r="F235" s="7">
        <v>26</v>
      </c>
      <c r="G235" s="7">
        <v>6</v>
      </c>
      <c r="H235" s="7">
        <v>4</v>
      </c>
      <c r="I235" s="7"/>
      <c r="J235" s="68">
        <f t="shared" si="39"/>
        <v>87.037037037037038</v>
      </c>
    </row>
    <row r="236" spans="1:10" ht="15.6" customHeight="1" thickBot="1" x14ac:dyDescent="0.3">
      <c r="A236" s="121"/>
      <c r="B236" s="4"/>
      <c r="C236" s="4"/>
      <c r="D236" s="7">
        <v>11</v>
      </c>
      <c r="E236" s="4" t="s">
        <v>97</v>
      </c>
      <c r="F236" s="7">
        <v>29</v>
      </c>
      <c r="G236" s="7">
        <v>6</v>
      </c>
      <c r="H236" s="7">
        <v>1</v>
      </c>
      <c r="I236" s="7"/>
      <c r="J236" s="68">
        <f t="shared" si="39"/>
        <v>92.592592592592595</v>
      </c>
    </row>
    <row r="237" spans="1:10" ht="15.6" customHeight="1" thickBot="1" x14ac:dyDescent="0.3">
      <c r="A237" s="121"/>
      <c r="B237" s="4"/>
      <c r="C237" s="4"/>
      <c r="D237" s="7">
        <v>12</v>
      </c>
      <c r="E237" s="4" t="s">
        <v>98</v>
      </c>
      <c r="F237" s="7">
        <v>28</v>
      </c>
      <c r="G237" s="7">
        <v>6</v>
      </c>
      <c r="H237" s="7">
        <v>2</v>
      </c>
      <c r="I237" s="7"/>
      <c r="J237" s="68">
        <f t="shared" si="39"/>
        <v>90.740740740740748</v>
      </c>
    </row>
    <row r="238" spans="1:10" ht="15.6" customHeight="1" thickBot="1" x14ac:dyDescent="0.3">
      <c r="A238" s="121"/>
      <c r="B238" s="4"/>
      <c r="C238" s="4"/>
      <c r="D238" s="7">
        <v>13</v>
      </c>
      <c r="E238" s="4" t="s">
        <v>17</v>
      </c>
      <c r="F238" s="22">
        <v>29</v>
      </c>
      <c r="G238" s="7">
        <v>5</v>
      </c>
      <c r="H238" s="7">
        <v>2</v>
      </c>
      <c r="I238" s="7"/>
      <c r="J238" s="68">
        <f t="shared" si="39"/>
        <v>91.666666666666671</v>
      </c>
    </row>
    <row r="239" spans="1:10" ht="15.6" customHeight="1" thickBot="1" x14ac:dyDescent="0.3">
      <c r="A239" s="121"/>
      <c r="B239" s="4"/>
      <c r="C239" s="4"/>
      <c r="D239" s="7">
        <v>14</v>
      </c>
      <c r="E239" s="124" t="s">
        <v>18</v>
      </c>
      <c r="F239" s="24">
        <v>26</v>
      </c>
      <c r="G239" s="7">
        <v>4</v>
      </c>
      <c r="H239" s="7">
        <v>6</v>
      </c>
      <c r="I239" s="7"/>
      <c r="J239" s="68">
        <f t="shared" si="39"/>
        <v>85.18518518518519</v>
      </c>
    </row>
    <row r="240" spans="1:10" ht="15.6" customHeight="1" thickBot="1" x14ac:dyDescent="0.3">
      <c r="A240" s="121"/>
      <c r="B240" s="4"/>
      <c r="C240" s="4"/>
      <c r="D240" s="7">
        <v>15</v>
      </c>
      <c r="E240" s="4" t="s">
        <v>19</v>
      </c>
      <c r="F240" s="7">
        <v>27</v>
      </c>
      <c r="G240" s="7">
        <v>4</v>
      </c>
      <c r="H240" s="7">
        <v>5</v>
      </c>
      <c r="I240" s="7"/>
      <c r="J240" s="68">
        <f t="shared" si="39"/>
        <v>87.037037037037038</v>
      </c>
    </row>
    <row r="241" spans="1:10" ht="15.6" customHeight="1" thickBot="1" x14ac:dyDescent="0.3">
      <c r="A241" s="121"/>
      <c r="B241" s="4"/>
      <c r="C241" s="4"/>
      <c r="D241" s="7"/>
      <c r="E241" s="4" t="s">
        <v>6</v>
      </c>
      <c r="F241" s="79">
        <f t="shared" ref="F241" si="40">SUM(F226:F240)/15</f>
        <v>27.4</v>
      </c>
      <c r="G241" s="79">
        <f t="shared" ref="G241" si="41">SUM(G226:G240)/15</f>
        <v>5.333333333333333</v>
      </c>
      <c r="H241" s="79">
        <f t="shared" ref="H241" si="42">SUM(H226:H240)/15</f>
        <v>2.8</v>
      </c>
      <c r="I241" s="79">
        <v>1</v>
      </c>
      <c r="J241" s="80">
        <f>SUM(J226:J240)/15</f>
        <v>88.58024691358024</v>
      </c>
    </row>
    <row r="242" spans="1:10" s="126" customFormat="1" ht="30.75" customHeight="1" x14ac:dyDescent="0.2">
      <c r="A242" s="256" t="s">
        <v>229</v>
      </c>
      <c r="B242" s="259">
        <v>22</v>
      </c>
      <c r="C242" s="259">
        <v>12</v>
      </c>
      <c r="D242" s="110">
        <v>36</v>
      </c>
      <c r="E242" s="261"/>
      <c r="F242" s="259">
        <v>3</v>
      </c>
      <c r="G242" s="259">
        <v>2</v>
      </c>
      <c r="H242" s="113">
        <v>1</v>
      </c>
      <c r="I242" s="113">
        <v>0</v>
      </c>
      <c r="J242" s="263" t="s">
        <v>62</v>
      </c>
    </row>
    <row r="243" spans="1:10" s="126" customFormat="1" ht="15.6" customHeight="1" thickBot="1" x14ac:dyDescent="0.25">
      <c r="A243" s="228" t="s">
        <v>110</v>
      </c>
      <c r="B243" s="260"/>
      <c r="C243" s="260"/>
      <c r="D243" s="111"/>
      <c r="E243" s="262"/>
      <c r="F243" s="260"/>
      <c r="G243" s="260"/>
      <c r="H243" s="109"/>
      <c r="I243" s="109"/>
      <c r="J243" s="264"/>
    </row>
    <row r="244" spans="1:10" ht="15.6" customHeight="1" thickBot="1" x14ac:dyDescent="0.3">
      <c r="A244" s="121"/>
      <c r="B244" s="4"/>
      <c r="C244" s="4"/>
      <c r="D244" s="7">
        <v>1</v>
      </c>
      <c r="E244" s="4" t="s">
        <v>9</v>
      </c>
      <c r="F244" s="7">
        <v>10</v>
      </c>
      <c r="G244" s="7">
        <v>2</v>
      </c>
      <c r="H244" s="7"/>
      <c r="I244" s="7"/>
      <c r="J244" s="68">
        <f>SUM((F244*3+G244*2+H244*1+I244*0)*100/36)</f>
        <v>94.444444444444443</v>
      </c>
    </row>
    <row r="245" spans="1:10" ht="15.6" customHeight="1" thickBot="1" x14ac:dyDescent="0.3">
      <c r="A245" s="121"/>
      <c r="B245" s="4"/>
      <c r="C245" s="4"/>
      <c r="D245" s="7">
        <v>2</v>
      </c>
      <c r="E245" s="4" t="s">
        <v>10</v>
      </c>
      <c r="F245" s="7">
        <v>9</v>
      </c>
      <c r="G245" s="7">
        <v>3</v>
      </c>
      <c r="H245" s="7"/>
      <c r="I245" s="7"/>
      <c r="J245" s="68">
        <f t="shared" ref="J245:J258" si="43">SUM((F245*3+G245*2+H245*1+I245*0)*100/36)</f>
        <v>91.666666666666671</v>
      </c>
    </row>
    <row r="246" spans="1:10" ht="15.6" customHeight="1" thickBot="1" x14ac:dyDescent="0.3">
      <c r="A246" s="121"/>
      <c r="B246" s="4"/>
      <c r="C246" s="4"/>
      <c r="D246" s="7">
        <v>3</v>
      </c>
      <c r="E246" s="4" t="s">
        <v>11</v>
      </c>
      <c r="F246" s="7">
        <v>11</v>
      </c>
      <c r="G246" s="7"/>
      <c r="H246" s="7">
        <v>1</v>
      </c>
      <c r="I246" s="7"/>
      <c r="J246" s="68">
        <f t="shared" si="43"/>
        <v>94.444444444444443</v>
      </c>
    </row>
    <row r="247" spans="1:10" ht="15.6" customHeight="1" thickBot="1" x14ac:dyDescent="0.3">
      <c r="A247" s="121"/>
      <c r="B247" s="4"/>
      <c r="C247" s="4"/>
      <c r="D247" s="7">
        <v>4</v>
      </c>
      <c r="E247" s="4" t="s">
        <v>12</v>
      </c>
      <c r="F247" s="7">
        <v>8</v>
      </c>
      <c r="G247" s="7">
        <v>3</v>
      </c>
      <c r="H247" s="7">
        <v>1</v>
      </c>
      <c r="I247" s="7"/>
      <c r="J247" s="68">
        <f t="shared" si="43"/>
        <v>86.111111111111114</v>
      </c>
    </row>
    <row r="248" spans="1:10" ht="15.6" customHeight="1" thickBot="1" x14ac:dyDescent="0.3">
      <c r="A248" s="121"/>
      <c r="B248" s="4"/>
      <c r="C248" s="4"/>
      <c r="D248" s="7">
        <v>5</v>
      </c>
      <c r="E248" s="4" t="s">
        <v>13</v>
      </c>
      <c r="F248" s="7">
        <v>10</v>
      </c>
      <c r="G248" s="7">
        <v>1</v>
      </c>
      <c r="H248" s="7">
        <v>1</v>
      </c>
      <c r="I248" s="7"/>
      <c r="J248" s="68">
        <f t="shared" si="43"/>
        <v>91.666666666666671</v>
      </c>
    </row>
    <row r="249" spans="1:10" ht="15.6" customHeight="1" thickBot="1" x14ac:dyDescent="0.3">
      <c r="A249" s="121"/>
      <c r="B249" s="4"/>
      <c r="C249" s="4"/>
      <c r="D249" s="7">
        <v>6</v>
      </c>
      <c r="E249" s="4" t="s">
        <v>95</v>
      </c>
      <c r="F249" s="7">
        <v>9</v>
      </c>
      <c r="G249" s="7">
        <v>2</v>
      </c>
      <c r="H249" s="7">
        <v>1</v>
      </c>
      <c r="I249" s="7"/>
      <c r="J249" s="68">
        <f t="shared" si="43"/>
        <v>88.888888888888886</v>
      </c>
    </row>
    <row r="250" spans="1:10" ht="15.6" customHeight="1" thickBot="1" x14ac:dyDescent="0.3">
      <c r="A250" s="121"/>
      <c r="B250" s="4"/>
      <c r="C250" s="4"/>
      <c r="D250" s="7">
        <v>7</v>
      </c>
      <c r="E250" s="4" t="s">
        <v>21</v>
      </c>
      <c r="F250" s="7">
        <v>11</v>
      </c>
      <c r="G250" s="7"/>
      <c r="H250" s="7"/>
      <c r="I250" s="7">
        <v>1</v>
      </c>
      <c r="J250" s="68">
        <f t="shared" si="43"/>
        <v>91.666666666666671</v>
      </c>
    </row>
    <row r="251" spans="1:10" ht="15.6" customHeight="1" thickBot="1" x14ac:dyDescent="0.3">
      <c r="A251" s="121"/>
      <c r="B251" s="4"/>
      <c r="C251" s="4"/>
      <c r="D251" s="7">
        <v>8</v>
      </c>
      <c r="E251" s="122" t="s">
        <v>96</v>
      </c>
      <c r="F251" s="7">
        <v>9</v>
      </c>
      <c r="G251" s="7">
        <v>2</v>
      </c>
      <c r="H251" s="7"/>
      <c r="I251" s="7">
        <v>1</v>
      </c>
      <c r="J251" s="68">
        <f t="shared" si="43"/>
        <v>86.111111111111114</v>
      </c>
    </row>
    <row r="252" spans="1:10" ht="15.6" customHeight="1" thickBot="1" x14ac:dyDescent="0.3">
      <c r="A252" s="121"/>
      <c r="B252" s="4"/>
      <c r="C252" s="4"/>
      <c r="D252" s="7">
        <v>9</v>
      </c>
      <c r="E252" s="4" t="s">
        <v>15</v>
      </c>
      <c r="F252" s="7">
        <v>7</v>
      </c>
      <c r="G252" s="7">
        <v>3</v>
      </c>
      <c r="H252" s="7">
        <v>2</v>
      </c>
      <c r="I252" s="7"/>
      <c r="J252" s="68">
        <f t="shared" si="43"/>
        <v>80.555555555555557</v>
      </c>
    </row>
    <row r="253" spans="1:10" ht="15.6" customHeight="1" thickBot="1" x14ac:dyDescent="0.3">
      <c r="A253" s="121"/>
      <c r="B253" s="4"/>
      <c r="C253" s="4"/>
      <c r="D253" s="7">
        <v>10</v>
      </c>
      <c r="E253" s="4" t="s">
        <v>99</v>
      </c>
      <c r="F253" s="7">
        <v>9</v>
      </c>
      <c r="G253" s="7">
        <v>1</v>
      </c>
      <c r="H253" s="7">
        <v>2</v>
      </c>
      <c r="I253" s="7"/>
      <c r="J253" s="68">
        <f t="shared" si="43"/>
        <v>86.111111111111114</v>
      </c>
    </row>
    <row r="254" spans="1:10" ht="15.6" customHeight="1" thickBot="1" x14ac:dyDescent="0.3">
      <c r="A254" s="121"/>
      <c r="B254" s="4"/>
      <c r="C254" s="4"/>
      <c r="D254" s="7">
        <v>11</v>
      </c>
      <c r="E254" s="4" t="s">
        <v>97</v>
      </c>
      <c r="F254" s="7">
        <v>9</v>
      </c>
      <c r="G254" s="7">
        <v>2</v>
      </c>
      <c r="H254" s="7">
        <v>1</v>
      </c>
      <c r="I254" s="7"/>
      <c r="J254" s="68">
        <f t="shared" si="43"/>
        <v>88.888888888888886</v>
      </c>
    </row>
    <row r="255" spans="1:10" ht="15.6" customHeight="1" thickBot="1" x14ac:dyDescent="0.3">
      <c r="A255" s="121"/>
      <c r="B255" s="4"/>
      <c r="C255" s="4"/>
      <c r="D255" s="7">
        <v>12</v>
      </c>
      <c r="E255" s="4" t="s">
        <v>98</v>
      </c>
      <c r="F255" s="7">
        <v>9</v>
      </c>
      <c r="G255" s="7">
        <v>2</v>
      </c>
      <c r="H255" s="7"/>
      <c r="I255" s="7">
        <v>1</v>
      </c>
      <c r="J255" s="68">
        <f t="shared" si="43"/>
        <v>86.111111111111114</v>
      </c>
    </row>
    <row r="256" spans="1:10" ht="15.6" customHeight="1" thickBot="1" x14ac:dyDescent="0.3">
      <c r="A256" s="121"/>
      <c r="B256" s="4"/>
      <c r="C256" s="4"/>
      <c r="D256" s="7">
        <v>13</v>
      </c>
      <c r="E256" s="4" t="s">
        <v>17</v>
      </c>
      <c r="F256" s="22">
        <v>10</v>
      </c>
      <c r="G256" s="7"/>
      <c r="H256" s="7">
        <v>1</v>
      </c>
      <c r="I256" s="7">
        <v>1</v>
      </c>
      <c r="J256" s="68">
        <f t="shared" si="43"/>
        <v>86.111111111111114</v>
      </c>
    </row>
    <row r="257" spans="1:10" ht="15.6" customHeight="1" thickBot="1" x14ac:dyDescent="0.3">
      <c r="A257" s="121"/>
      <c r="B257" s="4"/>
      <c r="C257" s="4"/>
      <c r="D257" s="7">
        <v>14</v>
      </c>
      <c r="E257" s="124" t="s">
        <v>18</v>
      </c>
      <c r="F257" s="24">
        <v>9</v>
      </c>
      <c r="G257" s="7">
        <v>1</v>
      </c>
      <c r="H257" s="7">
        <v>1</v>
      </c>
      <c r="I257" s="7">
        <v>1</v>
      </c>
      <c r="J257" s="68">
        <f t="shared" si="43"/>
        <v>83.333333333333329</v>
      </c>
    </row>
    <row r="258" spans="1:10" ht="15.6" customHeight="1" thickBot="1" x14ac:dyDescent="0.3">
      <c r="A258" s="121"/>
      <c r="B258" s="4"/>
      <c r="C258" s="4"/>
      <c r="D258" s="7">
        <v>15</v>
      </c>
      <c r="E258" s="4" t="s">
        <v>19</v>
      </c>
      <c r="F258" s="7">
        <v>9</v>
      </c>
      <c r="G258" s="7">
        <v>2</v>
      </c>
      <c r="H258" s="7"/>
      <c r="I258" s="7">
        <v>1</v>
      </c>
      <c r="J258" s="68">
        <f t="shared" si="43"/>
        <v>86.111111111111114</v>
      </c>
    </row>
    <row r="259" spans="1:10" ht="15.6" customHeight="1" thickBot="1" x14ac:dyDescent="0.3">
      <c r="A259" s="121"/>
      <c r="B259" s="4"/>
      <c r="C259" s="4"/>
      <c r="D259" s="7"/>
      <c r="E259" s="4" t="s">
        <v>6</v>
      </c>
      <c r="F259" s="79">
        <f t="shared" ref="F259" si="44">SUM(F244:F258)/15</f>
        <v>9.2666666666666675</v>
      </c>
      <c r="G259" s="79">
        <f t="shared" ref="G259" si="45">SUM(G244:G258)/15</f>
        <v>1.6</v>
      </c>
      <c r="H259" s="79">
        <f t="shared" ref="H259" si="46">SUM(H244:H258)/15</f>
        <v>0.73333333333333328</v>
      </c>
      <c r="I259" s="79">
        <f t="shared" ref="I259" si="47">SUM(I244:I258)/15</f>
        <v>0.4</v>
      </c>
      <c r="J259" s="80">
        <f>SUM(J244:J258)/15</f>
        <v>88.148148148148124</v>
      </c>
    </row>
    <row r="260" spans="1:10" s="126" customFormat="1" ht="24" customHeight="1" x14ac:dyDescent="0.2">
      <c r="A260" s="153" t="s">
        <v>230</v>
      </c>
      <c r="B260" s="259">
        <v>39</v>
      </c>
      <c r="C260" s="269">
        <v>20</v>
      </c>
      <c r="D260" s="110">
        <v>60</v>
      </c>
      <c r="E260" s="261"/>
      <c r="F260" s="259">
        <v>3</v>
      </c>
      <c r="G260" s="259">
        <v>2</v>
      </c>
      <c r="H260" s="113">
        <v>1</v>
      </c>
      <c r="I260" s="113">
        <v>0</v>
      </c>
      <c r="J260" s="263" t="s">
        <v>62</v>
      </c>
    </row>
    <row r="261" spans="1:10" s="126" customFormat="1" ht="12.6" customHeight="1" thickBot="1" x14ac:dyDescent="0.25">
      <c r="A261" s="129" t="s">
        <v>203</v>
      </c>
      <c r="B261" s="260"/>
      <c r="C261" s="273"/>
      <c r="D261" s="111"/>
      <c r="E261" s="262"/>
      <c r="F261" s="260"/>
      <c r="G261" s="260"/>
      <c r="H261" s="109"/>
      <c r="I261" s="109"/>
      <c r="J261" s="264"/>
    </row>
    <row r="262" spans="1:10" ht="15.6" customHeight="1" thickBot="1" x14ac:dyDescent="0.3">
      <c r="A262" s="154"/>
      <c r="B262" s="4"/>
      <c r="C262" s="4"/>
      <c r="D262" s="7">
        <v>1</v>
      </c>
      <c r="E262" s="4" t="s">
        <v>9</v>
      </c>
      <c r="F262" s="7">
        <v>16</v>
      </c>
      <c r="G262" s="7">
        <v>1</v>
      </c>
      <c r="H262" s="7">
        <v>3</v>
      </c>
      <c r="I262" s="7"/>
      <c r="J262" s="68">
        <f>SUM((F262*3+G262*2+H262*1+I262*0)*100/60)</f>
        <v>88.333333333333329</v>
      </c>
    </row>
    <row r="263" spans="1:10" ht="15.6" customHeight="1" thickBot="1" x14ac:dyDescent="0.3">
      <c r="A263" s="121"/>
      <c r="B263" s="4"/>
      <c r="C263" s="4"/>
      <c r="D263" s="7">
        <v>2</v>
      </c>
      <c r="E263" s="4" t="s">
        <v>10</v>
      </c>
      <c r="F263" s="7">
        <v>19</v>
      </c>
      <c r="G263" s="7">
        <v>1</v>
      </c>
      <c r="H263" s="7"/>
      <c r="I263" s="7"/>
      <c r="J263" s="68">
        <f t="shared" ref="J263:J276" si="48">SUM((F263*3+G263*2+H263*1+I263*0)*100/60)</f>
        <v>98.333333333333329</v>
      </c>
    </row>
    <row r="264" spans="1:10" ht="15.6" customHeight="1" thickBot="1" x14ac:dyDescent="0.3">
      <c r="A264" s="121"/>
      <c r="B264" s="4"/>
      <c r="C264" s="4"/>
      <c r="D264" s="7">
        <v>3</v>
      </c>
      <c r="E264" s="4" t="s">
        <v>11</v>
      </c>
      <c r="F264" s="7">
        <v>18</v>
      </c>
      <c r="G264" s="7">
        <v>1</v>
      </c>
      <c r="H264" s="7">
        <v>1</v>
      </c>
      <c r="I264" s="7"/>
      <c r="J264" s="68">
        <f t="shared" si="48"/>
        <v>95</v>
      </c>
    </row>
    <row r="265" spans="1:10" ht="15.6" customHeight="1" thickBot="1" x14ac:dyDescent="0.3">
      <c r="A265" s="121"/>
      <c r="B265" s="4"/>
      <c r="C265" s="4"/>
      <c r="D265" s="7">
        <v>4</v>
      </c>
      <c r="E265" s="4" t="s">
        <v>12</v>
      </c>
      <c r="F265" s="7">
        <v>19</v>
      </c>
      <c r="G265" s="7">
        <v>1</v>
      </c>
      <c r="H265" s="7"/>
      <c r="I265" s="7"/>
      <c r="J265" s="68">
        <f t="shared" si="48"/>
        <v>98.333333333333329</v>
      </c>
    </row>
    <row r="266" spans="1:10" ht="15.6" customHeight="1" thickBot="1" x14ac:dyDescent="0.3">
      <c r="A266" s="121"/>
      <c r="B266" s="4"/>
      <c r="C266" s="4"/>
      <c r="D266" s="7">
        <v>5</v>
      </c>
      <c r="E266" s="4" t="s">
        <v>13</v>
      </c>
      <c r="F266" s="7">
        <v>19</v>
      </c>
      <c r="G266" s="7">
        <v>1</v>
      </c>
      <c r="H266" s="7"/>
      <c r="I266" s="7"/>
      <c r="J266" s="68">
        <f t="shared" si="48"/>
        <v>98.333333333333329</v>
      </c>
    </row>
    <row r="267" spans="1:10" ht="15.6" customHeight="1" thickBot="1" x14ac:dyDescent="0.3">
      <c r="A267" s="121"/>
      <c r="B267" s="4"/>
      <c r="C267" s="4"/>
      <c r="D267" s="7">
        <v>6</v>
      </c>
      <c r="E267" s="4" t="s">
        <v>95</v>
      </c>
      <c r="F267" s="7">
        <v>18</v>
      </c>
      <c r="G267" s="7">
        <v>1</v>
      </c>
      <c r="H267" s="7">
        <v>1</v>
      </c>
      <c r="I267" s="7"/>
      <c r="J267" s="68">
        <f t="shared" si="48"/>
        <v>95</v>
      </c>
    </row>
    <row r="268" spans="1:10" ht="15.6" customHeight="1" thickBot="1" x14ac:dyDescent="0.3">
      <c r="A268" s="121"/>
      <c r="B268" s="4"/>
      <c r="C268" s="4"/>
      <c r="D268" s="7">
        <v>7</v>
      </c>
      <c r="E268" s="4" t="s">
        <v>21</v>
      </c>
      <c r="F268" s="7">
        <v>18</v>
      </c>
      <c r="G268" s="7">
        <v>2</v>
      </c>
      <c r="H268" s="7"/>
      <c r="I268" s="7"/>
      <c r="J268" s="68">
        <f t="shared" si="48"/>
        <v>96.666666666666671</v>
      </c>
    </row>
    <row r="269" spans="1:10" ht="15.6" customHeight="1" thickBot="1" x14ac:dyDescent="0.3">
      <c r="A269" s="121"/>
      <c r="B269" s="4"/>
      <c r="C269" s="4"/>
      <c r="D269" s="7">
        <v>8</v>
      </c>
      <c r="E269" s="122" t="s">
        <v>96</v>
      </c>
      <c r="F269" s="7">
        <v>20</v>
      </c>
      <c r="G269" s="7"/>
      <c r="H269" s="7"/>
      <c r="I269" s="7"/>
      <c r="J269" s="68">
        <f t="shared" si="48"/>
        <v>100</v>
      </c>
    </row>
    <row r="270" spans="1:10" ht="15.6" customHeight="1" thickBot="1" x14ac:dyDescent="0.3">
      <c r="A270" s="121"/>
      <c r="B270" s="4"/>
      <c r="C270" s="4"/>
      <c r="D270" s="7">
        <v>9</v>
      </c>
      <c r="E270" s="4" t="s">
        <v>15</v>
      </c>
      <c r="F270" s="7">
        <v>16</v>
      </c>
      <c r="G270" s="7">
        <v>2</v>
      </c>
      <c r="H270" s="7">
        <v>2</v>
      </c>
      <c r="I270" s="7"/>
      <c r="J270" s="68">
        <f t="shared" si="48"/>
        <v>90</v>
      </c>
    </row>
    <row r="271" spans="1:10" ht="15.6" customHeight="1" thickBot="1" x14ac:dyDescent="0.3">
      <c r="A271" s="121"/>
      <c r="B271" s="4"/>
      <c r="C271" s="4"/>
      <c r="D271" s="7">
        <v>10</v>
      </c>
      <c r="E271" s="4" t="s">
        <v>99</v>
      </c>
      <c r="F271" s="7">
        <v>19</v>
      </c>
      <c r="G271" s="7">
        <v>1</v>
      </c>
      <c r="H271" s="7"/>
      <c r="I271" s="7"/>
      <c r="J271" s="68">
        <f t="shared" si="48"/>
        <v>98.333333333333329</v>
      </c>
    </row>
    <row r="272" spans="1:10" ht="15.6" customHeight="1" thickBot="1" x14ac:dyDescent="0.3">
      <c r="A272" s="121"/>
      <c r="B272" s="4"/>
      <c r="C272" s="4"/>
      <c r="D272" s="7">
        <v>11</v>
      </c>
      <c r="E272" s="4" t="s">
        <v>97</v>
      </c>
      <c r="F272" s="7">
        <v>18</v>
      </c>
      <c r="G272" s="7">
        <v>1</v>
      </c>
      <c r="H272" s="7">
        <v>1</v>
      </c>
      <c r="I272" s="7"/>
      <c r="J272" s="68">
        <f t="shared" si="48"/>
        <v>95</v>
      </c>
    </row>
    <row r="273" spans="1:10" ht="15.6" customHeight="1" thickBot="1" x14ac:dyDescent="0.3">
      <c r="A273" s="121"/>
      <c r="B273" s="4"/>
      <c r="C273" s="4"/>
      <c r="D273" s="7">
        <v>12</v>
      </c>
      <c r="E273" s="4" t="s">
        <v>98</v>
      </c>
      <c r="F273" s="7">
        <v>17</v>
      </c>
      <c r="G273" s="7">
        <v>2</v>
      </c>
      <c r="H273" s="7">
        <v>1</v>
      </c>
      <c r="I273" s="7"/>
      <c r="J273" s="68">
        <f t="shared" si="48"/>
        <v>93.333333333333329</v>
      </c>
    </row>
    <row r="274" spans="1:10" ht="15.6" customHeight="1" thickBot="1" x14ac:dyDescent="0.3">
      <c r="A274" s="121"/>
      <c r="B274" s="4"/>
      <c r="C274" s="4"/>
      <c r="D274" s="7">
        <v>13</v>
      </c>
      <c r="E274" s="4" t="s">
        <v>102</v>
      </c>
      <c r="F274" s="22">
        <v>19</v>
      </c>
      <c r="G274" s="7"/>
      <c r="H274" s="7">
        <v>1</v>
      </c>
      <c r="I274" s="7"/>
      <c r="J274" s="68">
        <f t="shared" si="48"/>
        <v>96.666666666666671</v>
      </c>
    </row>
    <row r="275" spans="1:10" ht="15.6" customHeight="1" thickBot="1" x14ac:dyDescent="0.3">
      <c r="A275" s="121"/>
      <c r="B275" s="4"/>
      <c r="C275" s="4"/>
      <c r="D275" s="7">
        <v>14</v>
      </c>
      <c r="E275" s="124" t="s">
        <v>18</v>
      </c>
      <c r="F275" s="24">
        <v>17</v>
      </c>
      <c r="G275" s="7">
        <v>2</v>
      </c>
      <c r="H275" s="7">
        <v>1</v>
      </c>
      <c r="I275" s="7"/>
      <c r="J275" s="68">
        <f t="shared" si="48"/>
        <v>93.333333333333329</v>
      </c>
    </row>
    <row r="276" spans="1:10" ht="15.6" customHeight="1" thickBot="1" x14ac:dyDescent="0.3">
      <c r="A276" s="121"/>
      <c r="B276" s="4"/>
      <c r="C276" s="4"/>
      <c r="D276" s="7">
        <v>15</v>
      </c>
      <c r="E276" s="4" t="s">
        <v>19</v>
      </c>
      <c r="F276" s="7">
        <v>17</v>
      </c>
      <c r="G276" s="7">
        <v>2</v>
      </c>
      <c r="H276" s="7">
        <v>1</v>
      </c>
      <c r="I276" s="7"/>
      <c r="J276" s="68">
        <f t="shared" si="48"/>
        <v>93.333333333333329</v>
      </c>
    </row>
    <row r="277" spans="1:10" ht="15.6" customHeight="1" thickBot="1" x14ac:dyDescent="0.3">
      <c r="A277" s="121"/>
      <c r="B277" s="4"/>
      <c r="C277" s="4"/>
      <c r="D277" s="7"/>
      <c r="E277" s="4" t="s">
        <v>6</v>
      </c>
      <c r="F277" s="79">
        <f t="shared" ref="F277" si="49">SUM(F262:F276)/15</f>
        <v>18</v>
      </c>
      <c r="G277" s="79">
        <f t="shared" ref="G277" si="50">SUM(G262:G276)/15</f>
        <v>1.2</v>
      </c>
      <c r="H277" s="79">
        <f t="shared" ref="H277" si="51">SUM(H262:H276)/15</f>
        <v>0.8</v>
      </c>
      <c r="I277" s="79">
        <f t="shared" ref="I277" si="52">SUM(I262:I276)/15</f>
        <v>0</v>
      </c>
      <c r="J277" s="80">
        <f>SUM(J262:J276)/15</f>
        <v>95.333333333333314</v>
      </c>
    </row>
    <row r="278" spans="1:10" ht="15.6" customHeight="1" thickBot="1" x14ac:dyDescent="0.3">
      <c r="A278" s="270" t="s">
        <v>46</v>
      </c>
      <c r="B278" s="271"/>
      <c r="C278" s="271"/>
      <c r="D278" s="271"/>
      <c r="E278" s="271"/>
      <c r="F278" s="271"/>
      <c r="G278" s="271"/>
      <c r="H278" s="271"/>
      <c r="I278" s="271"/>
      <c r="J278" s="272"/>
    </row>
    <row r="279" spans="1:10" s="126" customFormat="1" ht="29.25" customHeight="1" x14ac:dyDescent="0.2">
      <c r="A279" s="230" t="s">
        <v>113</v>
      </c>
      <c r="B279" s="259">
        <v>52</v>
      </c>
      <c r="C279" s="259">
        <v>28</v>
      </c>
      <c r="D279" s="110">
        <v>84</v>
      </c>
      <c r="E279" s="261"/>
      <c r="F279" s="259">
        <v>3</v>
      </c>
      <c r="G279" s="259">
        <v>2</v>
      </c>
      <c r="H279" s="113">
        <v>1</v>
      </c>
      <c r="I279" s="113">
        <v>0</v>
      </c>
      <c r="J279" s="263" t="s">
        <v>62</v>
      </c>
    </row>
    <row r="280" spans="1:10" s="126" customFormat="1" ht="19.899999999999999" customHeight="1" thickBot="1" x14ac:dyDescent="0.25">
      <c r="A280" s="112" t="s">
        <v>63</v>
      </c>
      <c r="B280" s="260"/>
      <c r="C280" s="260"/>
      <c r="D280" s="111"/>
      <c r="E280" s="262"/>
      <c r="F280" s="260"/>
      <c r="G280" s="260"/>
      <c r="H280" s="109"/>
      <c r="I280" s="109"/>
      <c r="J280" s="264"/>
    </row>
    <row r="281" spans="1:10" ht="15.6" customHeight="1" thickBot="1" x14ac:dyDescent="0.3">
      <c r="A281" s="121"/>
      <c r="B281" s="4"/>
      <c r="C281" s="4"/>
      <c r="D281" s="7">
        <v>1</v>
      </c>
      <c r="E281" s="4" t="s">
        <v>9</v>
      </c>
      <c r="F281" s="7">
        <v>19</v>
      </c>
      <c r="G281" s="7">
        <v>5</v>
      </c>
      <c r="H281" s="7">
        <v>3</v>
      </c>
      <c r="I281" s="7">
        <v>1</v>
      </c>
      <c r="J281" s="68">
        <f>SUM((F281*3+G281*2+H281*1+I281*0)*100/84)</f>
        <v>83.333333333333329</v>
      </c>
    </row>
    <row r="282" spans="1:10" ht="15.6" customHeight="1" thickBot="1" x14ac:dyDescent="0.3">
      <c r="A282" s="121"/>
      <c r="B282" s="4"/>
      <c r="C282" s="4"/>
      <c r="D282" s="7">
        <v>2</v>
      </c>
      <c r="E282" s="4" t="s">
        <v>10</v>
      </c>
      <c r="F282" s="7">
        <v>20</v>
      </c>
      <c r="G282" s="7">
        <v>6</v>
      </c>
      <c r="H282" s="7">
        <v>2</v>
      </c>
      <c r="I282" s="7"/>
      <c r="J282" s="68">
        <f t="shared" ref="J282:J295" si="53">SUM((F282*3+G282*2+H282*1+I282*0)*100/84)</f>
        <v>88.095238095238102</v>
      </c>
    </row>
    <row r="283" spans="1:10" ht="15.6" customHeight="1" thickBot="1" x14ac:dyDescent="0.3">
      <c r="A283" s="121"/>
      <c r="B283" s="4"/>
      <c r="C283" s="4"/>
      <c r="D283" s="7">
        <v>3</v>
      </c>
      <c r="E283" s="4" t="s">
        <v>11</v>
      </c>
      <c r="F283" s="7">
        <v>19</v>
      </c>
      <c r="G283" s="7">
        <v>5</v>
      </c>
      <c r="H283" s="7">
        <v>4</v>
      </c>
      <c r="I283" s="7"/>
      <c r="J283" s="68">
        <f t="shared" si="53"/>
        <v>84.523809523809518</v>
      </c>
    </row>
    <row r="284" spans="1:10" ht="15.6" customHeight="1" thickBot="1" x14ac:dyDescent="0.3">
      <c r="A284" s="121"/>
      <c r="B284" s="4"/>
      <c r="C284" s="4"/>
      <c r="D284" s="7">
        <v>4</v>
      </c>
      <c r="E284" s="4" t="s">
        <v>12</v>
      </c>
      <c r="F284" s="7">
        <v>20</v>
      </c>
      <c r="G284" s="7">
        <v>7</v>
      </c>
      <c r="H284" s="7"/>
      <c r="I284" s="7">
        <v>1</v>
      </c>
      <c r="J284" s="68">
        <f t="shared" si="53"/>
        <v>88.095238095238102</v>
      </c>
    </row>
    <row r="285" spans="1:10" ht="15.6" customHeight="1" thickBot="1" x14ac:dyDescent="0.3">
      <c r="A285" s="121"/>
      <c r="B285" s="4"/>
      <c r="C285" s="4"/>
      <c r="D285" s="7">
        <v>5</v>
      </c>
      <c r="E285" s="4" t="s">
        <v>13</v>
      </c>
      <c r="F285" s="7">
        <v>19</v>
      </c>
      <c r="G285" s="7">
        <v>6</v>
      </c>
      <c r="H285" s="7">
        <v>3</v>
      </c>
      <c r="I285" s="7"/>
      <c r="J285" s="68">
        <f t="shared" si="53"/>
        <v>85.714285714285708</v>
      </c>
    </row>
    <row r="286" spans="1:10" ht="15.6" customHeight="1" thickBot="1" x14ac:dyDescent="0.3">
      <c r="A286" s="121"/>
      <c r="B286" s="4"/>
      <c r="C286" s="4"/>
      <c r="D286" s="7">
        <v>6</v>
      </c>
      <c r="E286" s="4" t="s">
        <v>95</v>
      </c>
      <c r="F286" s="7">
        <v>20</v>
      </c>
      <c r="G286" s="7">
        <v>6</v>
      </c>
      <c r="H286" s="7">
        <v>2</v>
      </c>
      <c r="I286" s="7"/>
      <c r="J286" s="68">
        <f t="shared" si="53"/>
        <v>88.095238095238102</v>
      </c>
    </row>
    <row r="287" spans="1:10" ht="15.6" customHeight="1" thickBot="1" x14ac:dyDescent="0.3">
      <c r="A287" s="121"/>
      <c r="B287" s="4"/>
      <c r="C287" s="4"/>
      <c r="D287" s="7">
        <v>7</v>
      </c>
      <c r="E287" s="4" t="s">
        <v>21</v>
      </c>
      <c r="F287" s="7">
        <v>21</v>
      </c>
      <c r="G287" s="7">
        <v>5</v>
      </c>
      <c r="H287" s="7">
        <v>2</v>
      </c>
      <c r="I287" s="7"/>
      <c r="J287" s="68">
        <f t="shared" si="53"/>
        <v>89.285714285714292</v>
      </c>
    </row>
    <row r="288" spans="1:10" ht="15.6" customHeight="1" thickBot="1" x14ac:dyDescent="0.3">
      <c r="A288" s="121"/>
      <c r="B288" s="4"/>
      <c r="C288" s="4"/>
      <c r="D288" s="7">
        <v>8</v>
      </c>
      <c r="E288" s="122" t="s">
        <v>96</v>
      </c>
      <c r="F288" s="7">
        <v>21</v>
      </c>
      <c r="G288" s="7">
        <v>5</v>
      </c>
      <c r="H288" s="7">
        <v>2</v>
      </c>
      <c r="I288" s="7"/>
      <c r="J288" s="68">
        <f t="shared" si="53"/>
        <v>89.285714285714292</v>
      </c>
    </row>
    <row r="289" spans="1:10" ht="15.6" customHeight="1" thickBot="1" x14ac:dyDescent="0.3">
      <c r="A289" s="121"/>
      <c r="B289" s="4"/>
      <c r="C289" s="4"/>
      <c r="D289" s="7">
        <v>9</v>
      </c>
      <c r="E289" s="4" t="s">
        <v>15</v>
      </c>
      <c r="F289" s="7">
        <v>20</v>
      </c>
      <c r="G289" s="7">
        <v>6</v>
      </c>
      <c r="H289" s="7">
        <v>2</v>
      </c>
      <c r="I289" s="7"/>
      <c r="J289" s="68">
        <f t="shared" si="53"/>
        <v>88.095238095238102</v>
      </c>
    </row>
    <row r="290" spans="1:10" ht="15.6" customHeight="1" thickBot="1" x14ac:dyDescent="0.3">
      <c r="A290" s="121"/>
      <c r="B290" s="4"/>
      <c r="C290" s="4"/>
      <c r="D290" s="7">
        <v>10</v>
      </c>
      <c r="E290" s="4" t="s">
        <v>99</v>
      </c>
      <c r="F290" s="7">
        <v>22</v>
      </c>
      <c r="G290" s="7">
        <v>5</v>
      </c>
      <c r="H290" s="7">
        <v>1</v>
      </c>
      <c r="I290" s="7"/>
      <c r="J290" s="68">
        <f t="shared" si="53"/>
        <v>91.666666666666671</v>
      </c>
    </row>
    <row r="291" spans="1:10" ht="15.6" customHeight="1" thickBot="1" x14ac:dyDescent="0.3">
      <c r="A291" s="121"/>
      <c r="B291" s="4"/>
      <c r="C291" s="4"/>
      <c r="D291" s="7">
        <v>11</v>
      </c>
      <c r="E291" s="4" t="s">
        <v>97</v>
      </c>
      <c r="F291" s="7">
        <v>23</v>
      </c>
      <c r="G291" s="7">
        <v>3</v>
      </c>
      <c r="H291" s="7">
        <v>2</v>
      </c>
      <c r="I291" s="7"/>
      <c r="J291" s="68">
        <f t="shared" si="53"/>
        <v>91.666666666666671</v>
      </c>
    </row>
    <row r="292" spans="1:10" ht="15.6" customHeight="1" thickBot="1" x14ac:dyDescent="0.3">
      <c r="A292" s="121"/>
      <c r="B292" s="4"/>
      <c r="C292" s="4"/>
      <c r="D292" s="7">
        <v>12</v>
      </c>
      <c r="E292" s="4" t="s">
        <v>98</v>
      </c>
      <c r="F292" s="7">
        <v>21</v>
      </c>
      <c r="G292" s="7">
        <v>4</v>
      </c>
      <c r="H292" s="7">
        <v>2</v>
      </c>
      <c r="I292" s="7">
        <v>1</v>
      </c>
      <c r="J292" s="68">
        <f t="shared" si="53"/>
        <v>86.904761904761898</v>
      </c>
    </row>
    <row r="293" spans="1:10" ht="15.6" customHeight="1" thickBot="1" x14ac:dyDescent="0.3">
      <c r="A293" s="121"/>
      <c r="B293" s="4"/>
      <c r="C293" s="4"/>
      <c r="D293" s="7">
        <v>13</v>
      </c>
      <c r="E293" s="4" t="s">
        <v>17</v>
      </c>
      <c r="F293" s="7">
        <v>22</v>
      </c>
      <c r="G293" s="7">
        <v>4</v>
      </c>
      <c r="H293" s="7">
        <v>1</v>
      </c>
      <c r="I293" s="7">
        <v>1</v>
      </c>
      <c r="J293" s="68">
        <f t="shared" si="53"/>
        <v>89.285714285714292</v>
      </c>
    </row>
    <row r="294" spans="1:10" ht="15.6" customHeight="1" thickBot="1" x14ac:dyDescent="0.3">
      <c r="A294" s="121"/>
      <c r="B294" s="4"/>
      <c r="C294" s="4"/>
      <c r="D294" s="7">
        <v>14</v>
      </c>
      <c r="E294" s="123" t="s">
        <v>18</v>
      </c>
      <c r="F294" s="7">
        <v>17</v>
      </c>
      <c r="G294" s="7">
        <v>4</v>
      </c>
      <c r="H294" s="7">
        <v>6</v>
      </c>
      <c r="I294" s="7">
        <v>1</v>
      </c>
      <c r="J294" s="68">
        <f t="shared" si="53"/>
        <v>77.38095238095238</v>
      </c>
    </row>
    <row r="295" spans="1:10" ht="15.6" customHeight="1" thickBot="1" x14ac:dyDescent="0.3">
      <c r="A295" s="121"/>
      <c r="B295" s="4"/>
      <c r="C295" s="4"/>
      <c r="D295" s="7">
        <v>15</v>
      </c>
      <c r="E295" s="4" t="s">
        <v>19</v>
      </c>
      <c r="F295" s="7">
        <v>19</v>
      </c>
      <c r="G295" s="7">
        <v>4</v>
      </c>
      <c r="H295" s="7">
        <v>4</v>
      </c>
      <c r="I295" s="7">
        <v>1</v>
      </c>
      <c r="J295" s="68">
        <f t="shared" si="53"/>
        <v>82.142857142857139</v>
      </c>
    </row>
    <row r="296" spans="1:10" ht="15.6" customHeight="1" thickBot="1" x14ac:dyDescent="0.3">
      <c r="A296" s="121"/>
      <c r="B296" s="4"/>
      <c r="C296" s="4"/>
      <c r="D296" s="7"/>
      <c r="E296" s="4" t="s">
        <v>6</v>
      </c>
      <c r="F296" s="79">
        <f t="shared" ref="F296" si="54">SUM(F281:F295)/15</f>
        <v>20.2</v>
      </c>
      <c r="G296" s="79">
        <f t="shared" ref="G296" si="55">SUM(G281:G295)/15</f>
        <v>5</v>
      </c>
      <c r="H296" s="79">
        <f t="shared" ref="H296" si="56">SUM(H281:H295)/15</f>
        <v>2.4</v>
      </c>
      <c r="I296" s="79">
        <v>1</v>
      </c>
      <c r="J296" s="80">
        <f>SUM(J281:J295)/15</f>
        <v>86.904761904761898</v>
      </c>
    </row>
    <row r="297" spans="1:10" s="126" customFormat="1" ht="23.45" customHeight="1" x14ac:dyDescent="0.2">
      <c r="A297" s="230" t="s">
        <v>231</v>
      </c>
      <c r="B297" s="259">
        <v>52</v>
      </c>
      <c r="C297" s="259">
        <v>29</v>
      </c>
      <c r="D297" s="110">
        <v>87</v>
      </c>
      <c r="E297" s="261"/>
      <c r="F297" s="259">
        <v>3</v>
      </c>
      <c r="G297" s="259">
        <v>2</v>
      </c>
      <c r="H297" s="113">
        <v>1</v>
      </c>
      <c r="I297" s="113">
        <v>0</v>
      </c>
      <c r="J297" s="263" t="s">
        <v>62</v>
      </c>
    </row>
    <row r="298" spans="1:10" s="126" customFormat="1" ht="15.6" customHeight="1" thickBot="1" x14ac:dyDescent="0.25">
      <c r="A298" s="228" t="s">
        <v>28</v>
      </c>
      <c r="B298" s="260"/>
      <c r="C298" s="260"/>
      <c r="D298" s="111"/>
      <c r="E298" s="262"/>
      <c r="F298" s="260"/>
      <c r="G298" s="260"/>
      <c r="H298" s="109"/>
      <c r="I298" s="109"/>
      <c r="J298" s="264"/>
    </row>
    <row r="299" spans="1:10" ht="15.6" customHeight="1" thickBot="1" x14ac:dyDescent="0.3">
      <c r="A299" s="121"/>
      <c r="B299" s="4"/>
      <c r="C299" s="4"/>
      <c r="D299" s="7">
        <v>1</v>
      </c>
      <c r="E299" s="4" t="s">
        <v>9</v>
      </c>
      <c r="F299" s="7">
        <v>18</v>
      </c>
      <c r="G299" s="7">
        <v>8</v>
      </c>
      <c r="H299" s="7">
        <v>1</v>
      </c>
      <c r="I299" s="7">
        <v>2</v>
      </c>
      <c r="J299" s="68">
        <f>SUM((F299*3+G299*2+H299*1+I299*0)*100/87)</f>
        <v>81.609195402298852</v>
      </c>
    </row>
    <row r="300" spans="1:10" ht="15.6" customHeight="1" thickBot="1" x14ac:dyDescent="0.3">
      <c r="A300" s="121"/>
      <c r="B300" s="4"/>
      <c r="C300" s="4"/>
      <c r="D300" s="7">
        <v>2</v>
      </c>
      <c r="E300" s="4" t="s">
        <v>10</v>
      </c>
      <c r="F300" s="7">
        <v>21</v>
      </c>
      <c r="G300" s="7">
        <v>5</v>
      </c>
      <c r="H300" s="7">
        <v>2</v>
      </c>
      <c r="I300" s="7">
        <v>1</v>
      </c>
      <c r="J300" s="68">
        <f t="shared" ref="J300:J313" si="57">SUM((F300*3+G300*2+H300*1+I300*0)*100/87)</f>
        <v>86.206896551724142</v>
      </c>
    </row>
    <row r="301" spans="1:10" ht="15.6" customHeight="1" thickBot="1" x14ac:dyDescent="0.3">
      <c r="A301" s="121"/>
      <c r="B301" s="4"/>
      <c r="C301" s="4"/>
      <c r="D301" s="7">
        <v>3</v>
      </c>
      <c r="E301" s="4" t="s">
        <v>11</v>
      </c>
      <c r="F301" s="7">
        <v>22</v>
      </c>
      <c r="G301" s="7">
        <v>4</v>
      </c>
      <c r="H301" s="7">
        <v>2</v>
      </c>
      <c r="I301" s="7">
        <v>1</v>
      </c>
      <c r="J301" s="68">
        <f t="shared" si="57"/>
        <v>87.356321839080465</v>
      </c>
    </row>
    <row r="302" spans="1:10" ht="15.6" customHeight="1" thickBot="1" x14ac:dyDescent="0.3">
      <c r="A302" s="121"/>
      <c r="B302" s="4"/>
      <c r="C302" s="4"/>
      <c r="D302" s="7">
        <v>4</v>
      </c>
      <c r="E302" s="4" t="s">
        <v>12</v>
      </c>
      <c r="F302" s="7">
        <v>21</v>
      </c>
      <c r="G302" s="7">
        <v>4</v>
      </c>
      <c r="H302" s="7">
        <v>3</v>
      </c>
      <c r="I302" s="7">
        <v>1</v>
      </c>
      <c r="J302" s="68">
        <f t="shared" si="57"/>
        <v>85.05747126436782</v>
      </c>
    </row>
    <row r="303" spans="1:10" ht="15.6" customHeight="1" thickBot="1" x14ac:dyDescent="0.3">
      <c r="A303" s="121"/>
      <c r="B303" s="4"/>
      <c r="C303" s="4"/>
      <c r="D303" s="7">
        <v>5</v>
      </c>
      <c r="E303" s="4" t="s">
        <v>13</v>
      </c>
      <c r="F303" s="7">
        <v>18</v>
      </c>
      <c r="G303" s="7">
        <v>8</v>
      </c>
      <c r="H303" s="7">
        <v>2</v>
      </c>
      <c r="I303" s="7">
        <v>1</v>
      </c>
      <c r="J303" s="68">
        <f t="shared" si="57"/>
        <v>82.758620689655174</v>
      </c>
    </row>
    <row r="304" spans="1:10" ht="15.6" customHeight="1" thickBot="1" x14ac:dyDescent="0.3">
      <c r="A304" s="121"/>
      <c r="B304" s="4"/>
      <c r="C304" s="4"/>
      <c r="D304" s="7">
        <v>6</v>
      </c>
      <c r="E304" s="4" t="s">
        <v>95</v>
      </c>
      <c r="F304" s="7">
        <v>20</v>
      </c>
      <c r="G304" s="7">
        <v>6</v>
      </c>
      <c r="H304" s="7">
        <v>2</v>
      </c>
      <c r="I304" s="7">
        <v>1</v>
      </c>
      <c r="J304" s="68">
        <f t="shared" si="57"/>
        <v>85.05747126436782</v>
      </c>
    </row>
    <row r="305" spans="1:10" ht="15.6" customHeight="1" thickBot="1" x14ac:dyDescent="0.3">
      <c r="A305" s="121"/>
      <c r="B305" s="4"/>
      <c r="C305" s="4"/>
      <c r="D305" s="7">
        <v>7</v>
      </c>
      <c r="E305" s="4" t="s">
        <v>21</v>
      </c>
      <c r="F305" s="7">
        <v>18</v>
      </c>
      <c r="G305" s="7">
        <v>5</v>
      </c>
      <c r="H305" s="7">
        <v>4</v>
      </c>
      <c r="I305" s="7">
        <v>2</v>
      </c>
      <c r="J305" s="68">
        <f t="shared" si="57"/>
        <v>78.160919540229884</v>
      </c>
    </row>
    <row r="306" spans="1:10" ht="15.6" customHeight="1" thickBot="1" x14ac:dyDescent="0.3">
      <c r="A306" s="121"/>
      <c r="B306" s="4"/>
      <c r="C306" s="4"/>
      <c r="D306" s="7">
        <v>8</v>
      </c>
      <c r="E306" s="122" t="s">
        <v>96</v>
      </c>
      <c r="F306" s="7">
        <v>22</v>
      </c>
      <c r="G306" s="7">
        <v>4</v>
      </c>
      <c r="H306" s="7">
        <v>2</v>
      </c>
      <c r="I306" s="7">
        <v>1</v>
      </c>
      <c r="J306" s="68">
        <f t="shared" si="57"/>
        <v>87.356321839080465</v>
      </c>
    </row>
    <row r="307" spans="1:10" ht="15.6" customHeight="1" thickBot="1" x14ac:dyDescent="0.3">
      <c r="A307" s="121"/>
      <c r="B307" s="4"/>
      <c r="C307" s="4"/>
      <c r="D307" s="7">
        <v>9</v>
      </c>
      <c r="E307" s="4" t="s">
        <v>15</v>
      </c>
      <c r="F307" s="7">
        <v>18</v>
      </c>
      <c r="G307" s="7">
        <v>5</v>
      </c>
      <c r="H307" s="7">
        <v>4</v>
      </c>
      <c r="I307" s="7">
        <v>2</v>
      </c>
      <c r="J307" s="68">
        <f t="shared" si="57"/>
        <v>78.160919540229884</v>
      </c>
    </row>
    <row r="308" spans="1:10" ht="15.6" customHeight="1" thickBot="1" x14ac:dyDescent="0.3">
      <c r="A308" s="121"/>
      <c r="B308" s="4"/>
      <c r="C308" s="4"/>
      <c r="D308" s="7">
        <v>10</v>
      </c>
      <c r="E308" s="4" t="s">
        <v>99</v>
      </c>
      <c r="F308" s="7">
        <v>20</v>
      </c>
      <c r="G308" s="7">
        <v>5</v>
      </c>
      <c r="H308" s="7">
        <v>3</v>
      </c>
      <c r="I308" s="7">
        <v>1</v>
      </c>
      <c r="J308" s="68">
        <f t="shared" si="57"/>
        <v>83.908045977011497</v>
      </c>
    </row>
    <row r="309" spans="1:10" ht="15.6" customHeight="1" thickBot="1" x14ac:dyDescent="0.3">
      <c r="A309" s="121"/>
      <c r="B309" s="4"/>
      <c r="C309" s="4"/>
      <c r="D309" s="7">
        <v>11</v>
      </c>
      <c r="E309" s="4" t="s">
        <v>97</v>
      </c>
      <c r="F309" s="7">
        <v>23</v>
      </c>
      <c r="G309" s="7">
        <v>2</v>
      </c>
      <c r="H309" s="7">
        <v>2</v>
      </c>
      <c r="I309" s="7">
        <v>2</v>
      </c>
      <c r="J309" s="68">
        <f t="shared" si="57"/>
        <v>86.206896551724142</v>
      </c>
    </row>
    <row r="310" spans="1:10" ht="15.6" customHeight="1" thickBot="1" x14ac:dyDescent="0.3">
      <c r="A310" s="121"/>
      <c r="B310" s="4"/>
      <c r="C310" s="4"/>
      <c r="D310" s="7">
        <v>12</v>
      </c>
      <c r="E310" s="4" t="s">
        <v>98</v>
      </c>
      <c r="F310" s="7">
        <v>21</v>
      </c>
      <c r="G310" s="7">
        <v>4</v>
      </c>
      <c r="H310" s="7">
        <v>2</v>
      </c>
      <c r="I310" s="7">
        <v>2</v>
      </c>
      <c r="J310" s="68">
        <f t="shared" si="57"/>
        <v>83.908045977011497</v>
      </c>
    </row>
    <row r="311" spans="1:10" ht="15.6" customHeight="1" thickBot="1" x14ac:dyDescent="0.3">
      <c r="A311" s="121"/>
      <c r="B311" s="4"/>
      <c r="C311" s="4"/>
      <c r="D311" s="7">
        <v>13</v>
      </c>
      <c r="E311" s="4" t="s">
        <v>17</v>
      </c>
      <c r="F311" s="22">
        <v>21</v>
      </c>
      <c r="G311" s="7">
        <v>5</v>
      </c>
      <c r="H311" s="7">
        <v>2</v>
      </c>
      <c r="I311" s="7">
        <v>1</v>
      </c>
      <c r="J311" s="68">
        <f t="shared" si="57"/>
        <v>86.206896551724142</v>
      </c>
    </row>
    <row r="312" spans="1:10" ht="15.6" customHeight="1" thickBot="1" x14ac:dyDescent="0.3">
      <c r="A312" s="121"/>
      <c r="B312" s="4"/>
      <c r="C312" s="4"/>
      <c r="D312" s="7">
        <v>14</v>
      </c>
      <c r="E312" s="124" t="s">
        <v>18</v>
      </c>
      <c r="F312" s="24">
        <v>21</v>
      </c>
      <c r="G312" s="7">
        <v>4</v>
      </c>
      <c r="H312" s="7">
        <v>3</v>
      </c>
      <c r="I312" s="7">
        <v>1</v>
      </c>
      <c r="J312" s="68">
        <f t="shared" si="57"/>
        <v>85.05747126436782</v>
      </c>
    </row>
    <row r="313" spans="1:10" ht="15.6" customHeight="1" thickBot="1" x14ac:dyDescent="0.3">
      <c r="A313" s="121"/>
      <c r="B313" s="4"/>
      <c r="C313" s="4"/>
      <c r="D313" s="7">
        <v>15</v>
      </c>
      <c r="E313" s="4" t="s">
        <v>19</v>
      </c>
      <c r="F313" s="7">
        <v>19</v>
      </c>
      <c r="G313" s="7">
        <v>5</v>
      </c>
      <c r="H313" s="7">
        <v>4</v>
      </c>
      <c r="I313" s="7">
        <v>1</v>
      </c>
      <c r="J313" s="68">
        <f t="shared" si="57"/>
        <v>81.609195402298852</v>
      </c>
    </row>
    <row r="314" spans="1:10" ht="15.6" customHeight="1" thickBot="1" x14ac:dyDescent="0.3">
      <c r="A314" s="121"/>
      <c r="B314" s="4"/>
      <c r="C314" s="4"/>
      <c r="D314" s="7"/>
      <c r="E314" s="4" t="s">
        <v>6</v>
      </c>
      <c r="F314" s="79">
        <f t="shared" ref="F314" si="58">SUM(F299:F313)/15</f>
        <v>20.2</v>
      </c>
      <c r="G314" s="79">
        <f t="shared" ref="G314" si="59">SUM(G299:G313)/15</f>
        <v>4.9333333333333336</v>
      </c>
      <c r="H314" s="79">
        <f t="shared" ref="H314" si="60">SUM(H299:H313)/15</f>
        <v>2.5333333333333332</v>
      </c>
      <c r="I314" s="79">
        <f t="shared" ref="I314" si="61">SUM(I299:I313)/15</f>
        <v>1.3333333333333333</v>
      </c>
      <c r="J314" s="80">
        <f>SUM(J299:J313)/15</f>
        <v>83.908045977011497</v>
      </c>
    </row>
    <row r="315" spans="1:10" s="126" customFormat="1" ht="27.75" customHeight="1" x14ac:dyDescent="0.2">
      <c r="A315" s="230" t="s">
        <v>114</v>
      </c>
      <c r="B315" s="259">
        <v>52</v>
      </c>
      <c r="C315" s="259">
        <v>30</v>
      </c>
      <c r="D315" s="110">
        <v>90</v>
      </c>
      <c r="E315" s="261"/>
      <c r="F315" s="259">
        <v>3</v>
      </c>
      <c r="G315" s="259">
        <v>2</v>
      </c>
      <c r="H315" s="113">
        <v>1</v>
      </c>
      <c r="I315" s="113">
        <v>0</v>
      </c>
      <c r="J315" s="263" t="s">
        <v>62</v>
      </c>
    </row>
    <row r="316" spans="1:10" s="126" customFormat="1" ht="15.6" customHeight="1" thickBot="1" x14ac:dyDescent="0.25">
      <c r="A316" s="228" t="s">
        <v>275</v>
      </c>
      <c r="B316" s="260"/>
      <c r="C316" s="260"/>
      <c r="D316" s="111"/>
      <c r="E316" s="262"/>
      <c r="F316" s="260"/>
      <c r="G316" s="260"/>
      <c r="H316" s="109"/>
      <c r="I316" s="109"/>
      <c r="J316" s="264"/>
    </row>
    <row r="317" spans="1:10" ht="15.6" customHeight="1" thickBot="1" x14ac:dyDescent="0.3">
      <c r="A317" s="121"/>
      <c r="B317" s="4"/>
      <c r="C317" s="4"/>
      <c r="D317" s="7">
        <v>1</v>
      </c>
      <c r="E317" s="4" t="s">
        <v>9</v>
      </c>
      <c r="F317" s="7">
        <v>23</v>
      </c>
      <c r="G317" s="7">
        <v>5</v>
      </c>
      <c r="H317" s="7"/>
      <c r="I317" s="7">
        <v>2</v>
      </c>
      <c r="J317" s="68">
        <f>SUM((F317*3+G317*2+H317*1+I317*0)*100/90)</f>
        <v>87.777777777777771</v>
      </c>
    </row>
    <row r="318" spans="1:10" ht="15.6" customHeight="1" thickBot="1" x14ac:dyDescent="0.3">
      <c r="A318" s="121"/>
      <c r="B318" s="4"/>
      <c r="C318" s="4"/>
      <c r="D318" s="7">
        <v>2</v>
      </c>
      <c r="E318" s="4" t="s">
        <v>10</v>
      </c>
      <c r="F318" s="7">
        <v>24</v>
      </c>
      <c r="G318" s="7">
        <v>4</v>
      </c>
      <c r="H318" s="7">
        <v>2</v>
      </c>
      <c r="I318" s="7"/>
      <c r="J318" s="68">
        <f t="shared" ref="J318:J331" si="62">SUM((F318*3+G318*2+H318*1+I318*0)*100/90)</f>
        <v>91.111111111111114</v>
      </c>
    </row>
    <row r="319" spans="1:10" ht="15.6" customHeight="1" thickBot="1" x14ac:dyDescent="0.3">
      <c r="A319" s="121"/>
      <c r="B319" s="4"/>
      <c r="C319" s="4"/>
      <c r="D319" s="7">
        <v>3</v>
      </c>
      <c r="E319" s="4" t="s">
        <v>11</v>
      </c>
      <c r="F319" s="7">
        <v>21</v>
      </c>
      <c r="G319" s="7">
        <v>6</v>
      </c>
      <c r="H319" s="7">
        <v>2</v>
      </c>
      <c r="I319" s="7">
        <v>1</v>
      </c>
      <c r="J319" s="68">
        <f t="shared" si="62"/>
        <v>85.555555555555557</v>
      </c>
    </row>
    <row r="320" spans="1:10" ht="15.6" customHeight="1" thickBot="1" x14ac:dyDescent="0.3">
      <c r="A320" s="121"/>
      <c r="B320" s="4"/>
      <c r="C320" s="4"/>
      <c r="D320" s="7">
        <v>4</v>
      </c>
      <c r="E320" s="4" t="s">
        <v>12</v>
      </c>
      <c r="F320" s="7">
        <v>21</v>
      </c>
      <c r="G320" s="7">
        <v>5</v>
      </c>
      <c r="H320" s="7">
        <v>4</v>
      </c>
      <c r="I320" s="7"/>
      <c r="J320" s="68">
        <f t="shared" si="62"/>
        <v>85.555555555555557</v>
      </c>
    </row>
    <row r="321" spans="1:10" ht="15.6" customHeight="1" thickBot="1" x14ac:dyDescent="0.3">
      <c r="A321" s="121"/>
      <c r="B321" s="4"/>
      <c r="C321" s="4"/>
      <c r="D321" s="7">
        <v>5</v>
      </c>
      <c r="E321" s="4" t="s">
        <v>13</v>
      </c>
      <c r="F321" s="7">
        <v>20</v>
      </c>
      <c r="G321" s="7">
        <v>6</v>
      </c>
      <c r="H321" s="7">
        <v>2</v>
      </c>
      <c r="I321" s="7">
        <v>2</v>
      </c>
      <c r="J321" s="68">
        <f t="shared" si="62"/>
        <v>82.222222222222229</v>
      </c>
    </row>
    <row r="322" spans="1:10" ht="15.6" customHeight="1" thickBot="1" x14ac:dyDescent="0.3">
      <c r="A322" s="121"/>
      <c r="B322" s="4"/>
      <c r="C322" s="4"/>
      <c r="D322" s="7">
        <v>6</v>
      </c>
      <c r="E322" s="4" t="s">
        <v>95</v>
      </c>
      <c r="F322" s="7">
        <v>23</v>
      </c>
      <c r="G322" s="7">
        <v>5</v>
      </c>
      <c r="H322" s="7">
        <v>2</v>
      </c>
      <c r="I322" s="7"/>
      <c r="J322" s="68">
        <f t="shared" si="62"/>
        <v>90</v>
      </c>
    </row>
    <row r="323" spans="1:10" ht="15.6" customHeight="1" thickBot="1" x14ac:dyDescent="0.3">
      <c r="A323" s="121"/>
      <c r="B323" s="4"/>
      <c r="C323" s="4"/>
      <c r="D323" s="7">
        <v>7</v>
      </c>
      <c r="E323" s="4" t="s">
        <v>21</v>
      </c>
      <c r="F323" s="7">
        <v>25</v>
      </c>
      <c r="G323" s="7">
        <v>3</v>
      </c>
      <c r="H323" s="7">
        <v>2</v>
      </c>
      <c r="I323" s="7"/>
      <c r="J323" s="68">
        <f t="shared" si="62"/>
        <v>92.222222222222229</v>
      </c>
    </row>
    <row r="324" spans="1:10" ht="15.6" customHeight="1" thickBot="1" x14ac:dyDescent="0.3">
      <c r="A324" s="121"/>
      <c r="B324" s="4"/>
      <c r="C324" s="4"/>
      <c r="D324" s="7">
        <v>8</v>
      </c>
      <c r="E324" s="122" t="s">
        <v>96</v>
      </c>
      <c r="F324" s="7">
        <v>24</v>
      </c>
      <c r="G324" s="7">
        <v>4</v>
      </c>
      <c r="H324" s="7">
        <v>2</v>
      </c>
      <c r="I324" s="7"/>
      <c r="J324" s="68">
        <f t="shared" si="62"/>
        <v>91.111111111111114</v>
      </c>
    </row>
    <row r="325" spans="1:10" ht="15.6" customHeight="1" thickBot="1" x14ac:dyDescent="0.3">
      <c r="A325" s="121"/>
      <c r="B325" s="4"/>
      <c r="C325" s="4"/>
      <c r="D325" s="7">
        <v>9</v>
      </c>
      <c r="E325" s="4" t="s">
        <v>15</v>
      </c>
      <c r="F325" s="7">
        <v>22</v>
      </c>
      <c r="G325" s="7">
        <v>4</v>
      </c>
      <c r="H325" s="7">
        <v>3</v>
      </c>
      <c r="I325" s="7">
        <v>1</v>
      </c>
      <c r="J325" s="68">
        <f t="shared" si="62"/>
        <v>85.555555555555557</v>
      </c>
    </row>
    <row r="326" spans="1:10" ht="15.6" customHeight="1" thickBot="1" x14ac:dyDescent="0.3">
      <c r="A326" s="121"/>
      <c r="B326" s="4"/>
      <c r="C326" s="4"/>
      <c r="D326" s="7">
        <v>10</v>
      </c>
      <c r="E326" s="4" t="s">
        <v>99</v>
      </c>
      <c r="F326" s="7">
        <v>24</v>
      </c>
      <c r="G326" s="7">
        <v>3</v>
      </c>
      <c r="H326" s="7">
        <v>2</v>
      </c>
      <c r="I326" s="7">
        <v>1</v>
      </c>
      <c r="J326" s="68">
        <f t="shared" si="62"/>
        <v>88.888888888888886</v>
      </c>
    </row>
    <row r="327" spans="1:10" ht="15.6" customHeight="1" thickBot="1" x14ac:dyDescent="0.3">
      <c r="A327" s="121"/>
      <c r="B327" s="4"/>
      <c r="C327" s="4"/>
      <c r="D327" s="7">
        <v>11</v>
      </c>
      <c r="E327" s="4" t="s">
        <v>97</v>
      </c>
      <c r="F327" s="7">
        <v>24</v>
      </c>
      <c r="G327" s="7">
        <v>4</v>
      </c>
      <c r="H327" s="7">
        <v>1</v>
      </c>
      <c r="I327" s="7">
        <v>1</v>
      </c>
      <c r="J327" s="68">
        <f t="shared" si="62"/>
        <v>90</v>
      </c>
    </row>
    <row r="328" spans="1:10" ht="15.6" customHeight="1" thickBot="1" x14ac:dyDescent="0.3">
      <c r="A328" s="121"/>
      <c r="B328" s="4"/>
      <c r="C328" s="4"/>
      <c r="D328" s="7">
        <v>12</v>
      </c>
      <c r="E328" s="4" t="s">
        <v>98</v>
      </c>
      <c r="F328" s="7">
        <v>24</v>
      </c>
      <c r="G328" s="7">
        <v>3</v>
      </c>
      <c r="H328" s="7">
        <v>2</v>
      </c>
      <c r="I328" s="7">
        <v>1</v>
      </c>
      <c r="J328" s="68">
        <f t="shared" si="62"/>
        <v>88.888888888888886</v>
      </c>
    </row>
    <row r="329" spans="1:10" ht="15.6" customHeight="1" thickBot="1" x14ac:dyDescent="0.3">
      <c r="A329" s="121"/>
      <c r="B329" s="4"/>
      <c r="C329" s="4"/>
      <c r="D329" s="7">
        <v>13</v>
      </c>
      <c r="E329" s="4" t="s">
        <v>17</v>
      </c>
      <c r="F329" s="22">
        <v>23</v>
      </c>
      <c r="G329" s="7">
        <v>5</v>
      </c>
      <c r="H329" s="7">
        <v>2</v>
      </c>
      <c r="I329" s="7"/>
      <c r="J329" s="68">
        <f t="shared" si="62"/>
        <v>90</v>
      </c>
    </row>
    <row r="330" spans="1:10" ht="15.6" customHeight="1" thickBot="1" x14ac:dyDescent="0.3">
      <c r="A330" s="121"/>
      <c r="B330" s="4"/>
      <c r="C330" s="4"/>
      <c r="D330" s="7">
        <v>14</v>
      </c>
      <c r="E330" s="124" t="s">
        <v>18</v>
      </c>
      <c r="F330" s="24">
        <v>22</v>
      </c>
      <c r="G330" s="7">
        <v>5</v>
      </c>
      <c r="H330" s="7">
        <v>2</v>
      </c>
      <c r="I330" s="7">
        <v>1</v>
      </c>
      <c r="J330" s="68">
        <f t="shared" si="62"/>
        <v>86.666666666666671</v>
      </c>
    </row>
    <row r="331" spans="1:10" ht="15.6" customHeight="1" thickBot="1" x14ac:dyDescent="0.3">
      <c r="A331" s="121"/>
      <c r="B331" s="4"/>
      <c r="C331" s="4"/>
      <c r="D331" s="7">
        <v>15</v>
      </c>
      <c r="E331" s="4" t="s">
        <v>19</v>
      </c>
      <c r="F331" s="7">
        <v>23</v>
      </c>
      <c r="G331" s="7">
        <v>5</v>
      </c>
      <c r="H331" s="7">
        <v>2</v>
      </c>
      <c r="I331" s="7"/>
      <c r="J331" s="68">
        <f t="shared" si="62"/>
        <v>90</v>
      </c>
    </row>
    <row r="332" spans="1:10" ht="15.6" customHeight="1" thickBot="1" x14ac:dyDescent="0.3">
      <c r="A332" s="121"/>
      <c r="B332" s="4"/>
      <c r="C332" s="4"/>
      <c r="D332" s="7"/>
      <c r="E332" s="4" t="s">
        <v>6</v>
      </c>
      <c r="F332" s="79">
        <f t="shared" ref="F332" si="63">SUM(F317:F331)/15</f>
        <v>22.866666666666667</v>
      </c>
      <c r="G332" s="79">
        <f t="shared" ref="G332" si="64">SUM(G317:G331)/15</f>
        <v>4.4666666666666668</v>
      </c>
      <c r="H332" s="79">
        <f t="shared" ref="H332" si="65">SUM(H317:H331)/15</f>
        <v>2</v>
      </c>
      <c r="I332" s="79">
        <f t="shared" ref="I332" si="66">SUM(I317:I331)/15</f>
        <v>0.66666666666666663</v>
      </c>
      <c r="J332" s="80">
        <f>SUM(J317:J331)/15</f>
        <v>88.370370370370367</v>
      </c>
    </row>
    <row r="333" spans="1:10" s="126" customFormat="1" ht="22.15" customHeight="1" x14ac:dyDescent="0.2">
      <c r="A333" s="230" t="s">
        <v>232</v>
      </c>
      <c r="B333" s="259">
        <v>52</v>
      </c>
      <c r="C333" s="259">
        <v>31</v>
      </c>
      <c r="D333" s="226">
        <v>93</v>
      </c>
      <c r="E333" s="261"/>
      <c r="F333" s="259">
        <v>3</v>
      </c>
      <c r="G333" s="259">
        <v>2</v>
      </c>
      <c r="H333" s="231">
        <v>1</v>
      </c>
      <c r="I333" s="231">
        <v>0</v>
      </c>
      <c r="J333" s="263" t="s">
        <v>62</v>
      </c>
    </row>
    <row r="334" spans="1:10" s="126" customFormat="1" ht="15.6" customHeight="1" thickBot="1" x14ac:dyDescent="0.25">
      <c r="A334" s="228" t="s">
        <v>107</v>
      </c>
      <c r="B334" s="260"/>
      <c r="C334" s="260"/>
      <c r="D334" s="227"/>
      <c r="E334" s="262"/>
      <c r="F334" s="260"/>
      <c r="G334" s="260"/>
      <c r="H334" s="229"/>
      <c r="I334" s="229"/>
      <c r="J334" s="264"/>
    </row>
    <row r="335" spans="1:10" ht="15.6" customHeight="1" thickBot="1" x14ac:dyDescent="0.3">
      <c r="A335" s="121"/>
      <c r="B335" s="4"/>
      <c r="C335" s="4"/>
      <c r="D335" s="7">
        <v>1</v>
      </c>
      <c r="E335" s="4" t="s">
        <v>9</v>
      </c>
      <c r="F335" s="7">
        <v>28</v>
      </c>
      <c r="G335" s="7">
        <v>3</v>
      </c>
      <c r="H335" s="7"/>
      <c r="I335" s="7"/>
      <c r="J335" s="68">
        <f>SUM((F335*3+G335*2+H335*1+I335*0)*100/93)</f>
        <v>96.774193548387103</v>
      </c>
    </row>
    <row r="336" spans="1:10" ht="15.6" customHeight="1" thickBot="1" x14ac:dyDescent="0.3">
      <c r="A336" s="121"/>
      <c r="B336" s="4"/>
      <c r="C336" s="4"/>
      <c r="D336" s="7">
        <v>2</v>
      </c>
      <c r="E336" s="4" t="s">
        <v>10</v>
      </c>
      <c r="F336" s="7">
        <v>28</v>
      </c>
      <c r="G336" s="7">
        <v>2</v>
      </c>
      <c r="H336" s="7">
        <v>1</v>
      </c>
      <c r="I336" s="7"/>
      <c r="J336" s="68">
        <f t="shared" ref="J336:J349" si="67">SUM((F336*3+G336*2+H336*1+I336*0)*100/93)</f>
        <v>95.6989247311828</v>
      </c>
    </row>
    <row r="337" spans="1:10" ht="15.6" customHeight="1" thickBot="1" x14ac:dyDescent="0.3">
      <c r="A337" s="121"/>
      <c r="B337" s="4"/>
      <c r="C337" s="4"/>
      <c r="D337" s="7">
        <v>3</v>
      </c>
      <c r="E337" s="4" t="s">
        <v>11</v>
      </c>
      <c r="F337" s="7">
        <v>27</v>
      </c>
      <c r="G337" s="7">
        <v>4</v>
      </c>
      <c r="H337" s="7"/>
      <c r="I337" s="7"/>
      <c r="J337" s="68">
        <f t="shared" si="67"/>
        <v>95.6989247311828</v>
      </c>
    </row>
    <row r="338" spans="1:10" ht="15.6" customHeight="1" thickBot="1" x14ac:dyDescent="0.3">
      <c r="A338" s="121"/>
      <c r="B338" s="4"/>
      <c r="C338" s="4"/>
      <c r="D338" s="7">
        <v>4</v>
      </c>
      <c r="E338" s="4" t="s">
        <v>12</v>
      </c>
      <c r="F338" s="7">
        <v>25</v>
      </c>
      <c r="G338" s="7">
        <v>5</v>
      </c>
      <c r="H338" s="7">
        <v>1</v>
      </c>
      <c r="I338" s="7"/>
      <c r="J338" s="68">
        <f t="shared" si="67"/>
        <v>92.473118279569889</v>
      </c>
    </row>
    <row r="339" spans="1:10" ht="15.6" customHeight="1" thickBot="1" x14ac:dyDescent="0.3">
      <c r="A339" s="121"/>
      <c r="B339" s="4"/>
      <c r="C339" s="4"/>
      <c r="D339" s="7">
        <v>5</v>
      </c>
      <c r="E339" s="4" t="s">
        <v>13</v>
      </c>
      <c r="F339" s="7">
        <v>26</v>
      </c>
      <c r="G339" s="7">
        <v>4</v>
      </c>
      <c r="H339" s="7">
        <v>1</v>
      </c>
      <c r="I339" s="7"/>
      <c r="J339" s="68">
        <f t="shared" si="67"/>
        <v>93.548387096774192</v>
      </c>
    </row>
    <row r="340" spans="1:10" ht="15.6" customHeight="1" thickBot="1" x14ac:dyDescent="0.3">
      <c r="A340" s="121"/>
      <c r="B340" s="4"/>
      <c r="C340" s="4"/>
      <c r="D340" s="7">
        <v>6</v>
      </c>
      <c r="E340" s="4" t="s">
        <v>95</v>
      </c>
      <c r="F340" s="7">
        <v>27</v>
      </c>
      <c r="G340" s="7">
        <v>3</v>
      </c>
      <c r="H340" s="7">
        <v>1</v>
      </c>
      <c r="I340" s="7"/>
      <c r="J340" s="68">
        <f t="shared" si="67"/>
        <v>94.623655913978496</v>
      </c>
    </row>
    <row r="341" spans="1:10" ht="15.6" customHeight="1" thickBot="1" x14ac:dyDescent="0.3">
      <c r="A341" s="121"/>
      <c r="B341" s="4"/>
      <c r="C341" s="4"/>
      <c r="D341" s="7">
        <v>7</v>
      </c>
      <c r="E341" s="4" t="s">
        <v>21</v>
      </c>
      <c r="F341" s="7">
        <v>26</v>
      </c>
      <c r="G341" s="7">
        <v>5</v>
      </c>
      <c r="H341" s="7"/>
      <c r="I341" s="7"/>
      <c r="J341" s="68">
        <f t="shared" si="67"/>
        <v>94.623655913978496</v>
      </c>
    </row>
    <row r="342" spans="1:10" ht="15.6" customHeight="1" thickBot="1" x14ac:dyDescent="0.3">
      <c r="A342" s="121"/>
      <c r="B342" s="4"/>
      <c r="C342" s="4"/>
      <c r="D342" s="7">
        <v>8</v>
      </c>
      <c r="E342" s="122" t="s">
        <v>96</v>
      </c>
      <c r="F342" s="7">
        <v>26</v>
      </c>
      <c r="G342" s="7">
        <v>4</v>
      </c>
      <c r="H342" s="7">
        <v>1</v>
      </c>
      <c r="I342" s="7"/>
      <c r="J342" s="68">
        <f t="shared" si="67"/>
        <v>93.548387096774192</v>
      </c>
    </row>
    <row r="343" spans="1:10" ht="15.6" customHeight="1" thickBot="1" x14ac:dyDescent="0.3">
      <c r="A343" s="121"/>
      <c r="B343" s="4"/>
      <c r="C343" s="4"/>
      <c r="D343" s="7">
        <v>9</v>
      </c>
      <c r="E343" s="4" t="s">
        <v>15</v>
      </c>
      <c r="F343" s="7">
        <v>23</v>
      </c>
      <c r="G343" s="7">
        <v>7</v>
      </c>
      <c r="H343" s="7">
        <v>1</v>
      </c>
      <c r="I343" s="7"/>
      <c r="J343" s="68">
        <f t="shared" si="67"/>
        <v>90.322580645161295</v>
      </c>
    </row>
    <row r="344" spans="1:10" ht="15.6" customHeight="1" thickBot="1" x14ac:dyDescent="0.3">
      <c r="A344" s="121"/>
      <c r="B344" s="4"/>
      <c r="C344" s="4"/>
      <c r="D344" s="7">
        <v>10</v>
      </c>
      <c r="E344" s="4" t="s">
        <v>99</v>
      </c>
      <c r="F344" s="7">
        <v>26</v>
      </c>
      <c r="G344" s="7">
        <v>5</v>
      </c>
      <c r="H344" s="7"/>
      <c r="I344" s="7"/>
      <c r="J344" s="68">
        <f t="shared" si="67"/>
        <v>94.623655913978496</v>
      </c>
    </row>
    <row r="345" spans="1:10" ht="15.6" customHeight="1" thickBot="1" x14ac:dyDescent="0.3">
      <c r="A345" s="121"/>
      <c r="B345" s="4"/>
      <c r="C345" s="4"/>
      <c r="D345" s="7">
        <v>11</v>
      </c>
      <c r="E345" s="4" t="s">
        <v>97</v>
      </c>
      <c r="F345" s="7">
        <v>27</v>
      </c>
      <c r="G345" s="7">
        <v>4</v>
      </c>
      <c r="H345" s="7"/>
      <c r="I345" s="7"/>
      <c r="J345" s="68">
        <f t="shared" si="67"/>
        <v>95.6989247311828</v>
      </c>
    </row>
    <row r="346" spans="1:10" ht="15.6" customHeight="1" thickBot="1" x14ac:dyDescent="0.3">
      <c r="A346" s="121"/>
      <c r="B346" s="4"/>
      <c r="C346" s="4"/>
      <c r="D346" s="7">
        <v>12</v>
      </c>
      <c r="E346" s="4" t="s">
        <v>98</v>
      </c>
      <c r="F346" s="7">
        <v>26</v>
      </c>
      <c r="G346" s="7">
        <v>4</v>
      </c>
      <c r="H346" s="7">
        <v>1</v>
      </c>
      <c r="I346" s="7"/>
      <c r="J346" s="68">
        <f t="shared" si="67"/>
        <v>93.548387096774192</v>
      </c>
    </row>
    <row r="347" spans="1:10" ht="15.6" customHeight="1" thickBot="1" x14ac:dyDescent="0.3">
      <c r="A347" s="121"/>
      <c r="B347" s="4"/>
      <c r="C347" s="4"/>
      <c r="D347" s="7">
        <v>13</v>
      </c>
      <c r="E347" s="4" t="s">
        <v>17</v>
      </c>
      <c r="F347" s="233">
        <v>27</v>
      </c>
      <c r="G347" s="7">
        <v>4</v>
      </c>
      <c r="H347" s="7"/>
      <c r="I347" s="7"/>
      <c r="J347" s="68">
        <f t="shared" si="67"/>
        <v>95.6989247311828</v>
      </c>
    </row>
    <row r="348" spans="1:10" ht="15.6" customHeight="1" thickBot="1" x14ac:dyDescent="0.3">
      <c r="A348" s="121"/>
      <c r="B348" s="4"/>
      <c r="C348" s="4"/>
      <c r="D348" s="7">
        <v>14</v>
      </c>
      <c r="E348" s="124" t="s">
        <v>18</v>
      </c>
      <c r="F348" s="24">
        <v>25</v>
      </c>
      <c r="G348" s="7">
        <v>6</v>
      </c>
      <c r="H348" s="7"/>
      <c r="I348" s="7"/>
      <c r="J348" s="68">
        <f t="shared" si="67"/>
        <v>93.548387096774192</v>
      </c>
    </row>
    <row r="349" spans="1:10" ht="15.6" customHeight="1" thickBot="1" x14ac:dyDescent="0.3">
      <c r="A349" s="121"/>
      <c r="B349" s="4"/>
      <c r="C349" s="4"/>
      <c r="D349" s="7">
        <v>15</v>
      </c>
      <c r="E349" s="4" t="s">
        <v>19</v>
      </c>
      <c r="F349" s="7">
        <v>24</v>
      </c>
      <c r="G349" s="7">
        <v>5</v>
      </c>
      <c r="H349" s="7">
        <v>2</v>
      </c>
      <c r="I349" s="7"/>
      <c r="J349" s="68">
        <f t="shared" si="67"/>
        <v>90.322580645161295</v>
      </c>
    </row>
    <row r="350" spans="1:10" ht="15.6" customHeight="1" thickBot="1" x14ac:dyDescent="0.3">
      <c r="A350" s="121"/>
      <c r="B350" s="4"/>
      <c r="C350" s="4"/>
      <c r="D350" s="7"/>
      <c r="E350" s="4" t="s">
        <v>6</v>
      </c>
      <c r="F350" s="79">
        <f t="shared" ref="F350" si="68">SUM(F335:F349)/15</f>
        <v>26.066666666666666</v>
      </c>
      <c r="G350" s="79">
        <f t="shared" ref="G350" si="69">SUM(G335:G349)/15</f>
        <v>4.333333333333333</v>
      </c>
      <c r="H350" s="79">
        <f t="shared" ref="H350:I350" si="70">SUM(H335:H349)/15</f>
        <v>0.6</v>
      </c>
      <c r="I350" s="79">
        <f t="shared" si="70"/>
        <v>0</v>
      </c>
      <c r="J350" s="80">
        <f>SUM(J335:J349)/15</f>
        <v>94.050179211469512</v>
      </c>
    </row>
    <row r="351" spans="1:10" s="126" customFormat="1" ht="27.75" customHeight="1" x14ac:dyDescent="0.2">
      <c r="A351" s="230" t="s">
        <v>277</v>
      </c>
      <c r="B351" s="259">
        <v>52</v>
      </c>
      <c r="C351" s="259">
        <v>31</v>
      </c>
      <c r="D351" s="226">
        <v>93</v>
      </c>
      <c r="E351" s="261"/>
      <c r="F351" s="259">
        <v>3</v>
      </c>
      <c r="G351" s="259">
        <v>2</v>
      </c>
      <c r="H351" s="231">
        <v>1</v>
      </c>
      <c r="I351" s="231">
        <v>0</v>
      </c>
      <c r="J351" s="263" t="s">
        <v>62</v>
      </c>
    </row>
    <row r="352" spans="1:10" s="126" customFormat="1" ht="15" customHeight="1" thickBot="1" x14ac:dyDescent="0.25">
      <c r="A352" s="228" t="s">
        <v>205</v>
      </c>
      <c r="B352" s="260"/>
      <c r="C352" s="260"/>
      <c r="D352" s="227"/>
      <c r="E352" s="262"/>
      <c r="F352" s="260"/>
      <c r="G352" s="260"/>
      <c r="H352" s="229"/>
      <c r="I352" s="229"/>
      <c r="J352" s="264"/>
    </row>
    <row r="353" spans="1:10" ht="10.9" customHeight="1" thickBot="1" x14ac:dyDescent="0.3">
      <c r="A353" s="121"/>
      <c r="B353" s="4"/>
      <c r="C353" s="4"/>
      <c r="D353" s="7">
        <v>1</v>
      </c>
      <c r="E353" s="4" t="s">
        <v>9</v>
      </c>
      <c r="F353" s="7">
        <v>28</v>
      </c>
      <c r="G353" s="7">
        <v>3</v>
      </c>
      <c r="H353" s="7"/>
      <c r="I353" s="7"/>
      <c r="J353" s="68">
        <f>SUM((F353*3+G353*2+H353*1+I353*0)*100/93)</f>
        <v>96.774193548387103</v>
      </c>
    </row>
    <row r="354" spans="1:10" ht="10.15" customHeight="1" thickBot="1" x14ac:dyDescent="0.3">
      <c r="A354" s="121"/>
      <c r="B354" s="4"/>
      <c r="C354" s="4"/>
      <c r="D354" s="7">
        <v>2</v>
      </c>
      <c r="E354" s="4" t="s">
        <v>10</v>
      </c>
      <c r="F354" s="7">
        <v>28</v>
      </c>
      <c r="G354" s="7">
        <v>2</v>
      </c>
      <c r="H354" s="7">
        <v>1</v>
      </c>
      <c r="I354" s="7"/>
      <c r="J354" s="68">
        <f t="shared" ref="J354:J367" si="71">SUM((F354*3+G354*2+H354*1+I354*0)*100/93)</f>
        <v>95.6989247311828</v>
      </c>
    </row>
    <row r="355" spans="1:10" ht="11.45" customHeight="1" thickBot="1" x14ac:dyDescent="0.3">
      <c r="A355" s="121"/>
      <c r="B355" s="4"/>
      <c r="C355" s="4"/>
      <c r="D355" s="7">
        <v>3</v>
      </c>
      <c r="E355" s="4" t="s">
        <v>11</v>
      </c>
      <c r="F355" s="7">
        <v>27</v>
      </c>
      <c r="G355" s="7">
        <v>4</v>
      </c>
      <c r="H355" s="7"/>
      <c r="I355" s="7"/>
      <c r="J355" s="68">
        <f t="shared" si="71"/>
        <v>95.6989247311828</v>
      </c>
    </row>
    <row r="356" spans="1:10" ht="10.9" customHeight="1" thickBot="1" x14ac:dyDescent="0.3">
      <c r="A356" s="121"/>
      <c r="B356" s="4"/>
      <c r="C356" s="4"/>
      <c r="D356" s="7">
        <v>4</v>
      </c>
      <c r="E356" s="4" t="s">
        <v>12</v>
      </c>
      <c r="F356" s="7">
        <v>25</v>
      </c>
      <c r="G356" s="7">
        <v>5</v>
      </c>
      <c r="H356" s="7">
        <v>1</v>
      </c>
      <c r="I356" s="7"/>
      <c r="J356" s="68">
        <f t="shared" si="71"/>
        <v>92.473118279569889</v>
      </c>
    </row>
    <row r="357" spans="1:10" ht="11.45" customHeight="1" thickBot="1" x14ac:dyDescent="0.3">
      <c r="A357" s="121"/>
      <c r="B357" s="4"/>
      <c r="C357" s="4"/>
      <c r="D357" s="7">
        <v>5</v>
      </c>
      <c r="E357" s="4" t="s">
        <v>13</v>
      </c>
      <c r="F357" s="7">
        <v>26</v>
      </c>
      <c r="G357" s="7">
        <v>4</v>
      </c>
      <c r="H357" s="7">
        <v>1</v>
      </c>
      <c r="I357" s="7"/>
      <c r="J357" s="68">
        <f t="shared" si="71"/>
        <v>93.548387096774192</v>
      </c>
    </row>
    <row r="358" spans="1:10" ht="12" customHeight="1" thickBot="1" x14ac:dyDescent="0.3">
      <c r="A358" s="121"/>
      <c r="B358" s="4"/>
      <c r="C358" s="4"/>
      <c r="D358" s="7">
        <v>6</v>
      </c>
      <c r="E358" s="4" t="s">
        <v>95</v>
      </c>
      <c r="F358" s="7">
        <v>27</v>
      </c>
      <c r="G358" s="7">
        <v>3</v>
      </c>
      <c r="H358" s="7">
        <v>1</v>
      </c>
      <c r="I358" s="7"/>
      <c r="J358" s="68">
        <f t="shared" si="71"/>
        <v>94.623655913978496</v>
      </c>
    </row>
    <row r="359" spans="1:10" ht="13.15" customHeight="1" thickBot="1" x14ac:dyDescent="0.3">
      <c r="A359" s="121"/>
      <c r="B359" s="4"/>
      <c r="C359" s="4"/>
      <c r="D359" s="7">
        <v>7</v>
      </c>
      <c r="E359" s="4" t="s">
        <v>21</v>
      </c>
      <c r="F359" s="7">
        <v>26</v>
      </c>
      <c r="G359" s="7">
        <v>5</v>
      </c>
      <c r="H359" s="7"/>
      <c r="I359" s="7"/>
      <c r="J359" s="68">
        <f t="shared" si="71"/>
        <v>94.623655913978496</v>
      </c>
    </row>
    <row r="360" spans="1:10" ht="15.6" customHeight="1" thickBot="1" x14ac:dyDescent="0.3">
      <c r="A360" s="121"/>
      <c r="B360" s="4"/>
      <c r="C360" s="4"/>
      <c r="D360" s="7">
        <v>8</v>
      </c>
      <c r="E360" s="122" t="s">
        <v>96</v>
      </c>
      <c r="F360" s="7">
        <v>26</v>
      </c>
      <c r="G360" s="7">
        <v>4</v>
      </c>
      <c r="H360" s="7">
        <v>1</v>
      </c>
      <c r="I360" s="7"/>
      <c r="J360" s="68">
        <f t="shared" si="71"/>
        <v>93.548387096774192</v>
      </c>
    </row>
    <row r="361" spans="1:10" ht="13.9" customHeight="1" thickBot="1" x14ac:dyDescent="0.3">
      <c r="A361" s="121"/>
      <c r="B361" s="4"/>
      <c r="C361" s="4"/>
      <c r="D361" s="7">
        <v>9</v>
      </c>
      <c r="E361" s="4" t="s">
        <v>15</v>
      </c>
      <c r="F361" s="7">
        <v>23</v>
      </c>
      <c r="G361" s="7">
        <v>7</v>
      </c>
      <c r="H361" s="7">
        <v>1</v>
      </c>
      <c r="I361" s="7"/>
      <c r="J361" s="68">
        <f t="shared" si="71"/>
        <v>90.322580645161295</v>
      </c>
    </row>
    <row r="362" spans="1:10" ht="19.149999999999999" customHeight="1" thickBot="1" x14ac:dyDescent="0.3">
      <c r="A362" s="121"/>
      <c r="B362" s="4"/>
      <c r="C362" s="4"/>
      <c r="D362" s="7">
        <v>10</v>
      </c>
      <c r="E362" s="4" t="s">
        <v>99</v>
      </c>
      <c r="F362" s="7">
        <v>26</v>
      </c>
      <c r="G362" s="7">
        <v>5</v>
      </c>
      <c r="H362" s="7"/>
      <c r="I362" s="7"/>
      <c r="J362" s="68">
        <f t="shared" si="71"/>
        <v>94.623655913978496</v>
      </c>
    </row>
    <row r="363" spans="1:10" ht="14.45" customHeight="1" thickBot="1" x14ac:dyDescent="0.3">
      <c r="A363" s="121"/>
      <c r="B363" s="4"/>
      <c r="C363" s="4"/>
      <c r="D363" s="7">
        <v>11</v>
      </c>
      <c r="E363" s="4" t="s">
        <v>97</v>
      </c>
      <c r="F363" s="7">
        <v>27</v>
      </c>
      <c r="G363" s="7">
        <v>4</v>
      </c>
      <c r="H363" s="7"/>
      <c r="I363" s="7"/>
      <c r="J363" s="68">
        <f t="shared" si="71"/>
        <v>95.6989247311828</v>
      </c>
    </row>
    <row r="364" spans="1:10" ht="10.9" customHeight="1" thickBot="1" x14ac:dyDescent="0.3">
      <c r="A364" s="121"/>
      <c r="B364" s="4"/>
      <c r="C364" s="4"/>
      <c r="D364" s="7">
        <v>12</v>
      </c>
      <c r="E364" s="4" t="s">
        <v>98</v>
      </c>
      <c r="F364" s="7">
        <v>26</v>
      </c>
      <c r="G364" s="7">
        <v>4</v>
      </c>
      <c r="H364" s="7">
        <v>1</v>
      </c>
      <c r="I364" s="7"/>
      <c r="J364" s="68">
        <f t="shared" si="71"/>
        <v>93.548387096774192</v>
      </c>
    </row>
    <row r="365" spans="1:10" ht="15" customHeight="1" thickBot="1" x14ac:dyDescent="0.3">
      <c r="A365" s="121"/>
      <c r="B365" s="4"/>
      <c r="C365" s="4"/>
      <c r="D365" s="7">
        <v>13</v>
      </c>
      <c r="E365" s="4" t="s">
        <v>17</v>
      </c>
      <c r="F365" s="233">
        <v>27</v>
      </c>
      <c r="G365" s="7">
        <v>4</v>
      </c>
      <c r="H365" s="7"/>
      <c r="I365" s="7"/>
      <c r="J365" s="68">
        <f t="shared" si="71"/>
        <v>95.6989247311828</v>
      </c>
    </row>
    <row r="366" spans="1:10" ht="12" customHeight="1" thickBot="1" x14ac:dyDescent="0.3">
      <c r="A366" s="121"/>
      <c r="B366" s="4"/>
      <c r="C366" s="4"/>
      <c r="D366" s="7">
        <v>14</v>
      </c>
      <c r="E366" s="124" t="s">
        <v>18</v>
      </c>
      <c r="F366" s="24">
        <v>25</v>
      </c>
      <c r="G366" s="7">
        <v>6</v>
      </c>
      <c r="H366" s="7"/>
      <c r="I366" s="7"/>
      <c r="J366" s="68">
        <f t="shared" si="71"/>
        <v>93.548387096774192</v>
      </c>
    </row>
    <row r="367" spans="1:10" ht="12" customHeight="1" thickBot="1" x14ac:dyDescent="0.3">
      <c r="A367" s="121"/>
      <c r="B367" s="4"/>
      <c r="C367" s="4"/>
      <c r="D367" s="7">
        <v>15</v>
      </c>
      <c r="E367" s="4" t="s">
        <v>19</v>
      </c>
      <c r="F367" s="7">
        <v>24</v>
      </c>
      <c r="G367" s="7">
        <v>5</v>
      </c>
      <c r="H367" s="7">
        <v>2</v>
      </c>
      <c r="I367" s="7"/>
      <c r="J367" s="68">
        <f t="shared" si="71"/>
        <v>90.322580645161295</v>
      </c>
    </row>
    <row r="368" spans="1:10" ht="15" customHeight="1" thickBot="1" x14ac:dyDescent="0.3">
      <c r="A368" s="121"/>
      <c r="B368" s="4"/>
      <c r="C368" s="4"/>
      <c r="D368" s="7"/>
      <c r="E368" s="4" t="s">
        <v>6</v>
      </c>
      <c r="F368" s="79">
        <f t="shared" ref="F368" si="72">SUM(F353:F367)/15</f>
        <v>26.066666666666666</v>
      </c>
      <c r="G368" s="79">
        <f t="shared" ref="G368" si="73">SUM(G353:G367)/15</f>
        <v>4.333333333333333</v>
      </c>
      <c r="H368" s="79">
        <f t="shared" ref="H368:I368" si="74">SUM(H353:H367)/15</f>
        <v>0.6</v>
      </c>
      <c r="I368" s="79">
        <f t="shared" si="74"/>
        <v>0</v>
      </c>
      <c r="J368" s="80">
        <f>SUM(J353:J367)/15</f>
        <v>94.050179211469512</v>
      </c>
    </row>
    <row r="369" spans="1:10" s="126" customFormat="1" ht="23.45" customHeight="1" x14ac:dyDescent="0.2">
      <c r="A369" s="230" t="s">
        <v>233</v>
      </c>
      <c r="B369" s="259">
        <v>52</v>
      </c>
      <c r="C369" s="259">
        <v>31</v>
      </c>
      <c r="D369" s="110">
        <v>93</v>
      </c>
      <c r="E369" s="261"/>
      <c r="F369" s="259">
        <v>3</v>
      </c>
      <c r="G369" s="259">
        <v>2</v>
      </c>
      <c r="H369" s="113">
        <v>1</v>
      </c>
      <c r="I369" s="113">
        <v>0</v>
      </c>
      <c r="J369" s="263" t="s">
        <v>62</v>
      </c>
    </row>
    <row r="370" spans="1:10" s="126" customFormat="1" ht="15.6" customHeight="1" thickBot="1" x14ac:dyDescent="0.25">
      <c r="A370" s="228" t="s">
        <v>204</v>
      </c>
      <c r="B370" s="260"/>
      <c r="C370" s="260"/>
      <c r="D370" s="111"/>
      <c r="E370" s="262"/>
      <c r="F370" s="260"/>
      <c r="G370" s="260"/>
      <c r="H370" s="109"/>
      <c r="I370" s="109"/>
      <c r="J370" s="264"/>
    </row>
    <row r="371" spans="1:10" ht="15.6" customHeight="1" thickBot="1" x14ac:dyDescent="0.3">
      <c r="A371" s="121"/>
      <c r="B371" s="4"/>
      <c r="C371" s="4"/>
      <c r="D371" s="7">
        <v>1</v>
      </c>
      <c r="E371" s="4" t="s">
        <v>9</v>
      </c>
      <c r="F371" s="7">
        <v>28</v>
      </c>
      <c r="G371" s="7">
        <v>3</v>
      </c>
      <c r="H371" s="7"/>
      <c r="I371" s="7"/>
      <c r="J371" s="68">
        <f>SUM((F371*3+G371*2+H371*1+I371*0)*100/93)</f>
        <v>96.774193548387103</v>
      </c>
    </row>
    <row r="372" spans="1:10" ht="15.6" customHeight="1" thickBot="1" x14ac:dyDescent="0.3">
      <c r="A372" s="121"/>
      <c r="B372" s="4"/>
      <c r="C372" s="4"/>
      <c r="D372" s="7">
        <v>2</v>
      </c>
      <c r="E372" s="4" t="s">
        <v>10</v>
      </c>
      <c r="F372" s="7">
        <v>28</v>
      </c>
      <c r="G372" s="7">
        <v>2</v>
      </c>
      <c r="H372" s="7">
        <v>1</v>
      </c>
      <c r="I372" s="7"/>
      <c r="J372" s="68">
        <f t="shared" ref="J372:J385" si="75">SUM((F372*3+G372*2+H372*1+I372*0)*100/93)</f>
        <v>95.6989247311828</v>
      </c>
    </row>
    <row r="373" spans="1:10" ht="15.6" customHeight="1" thickBot="1" x14ac:dyDescent="0.3">
      <c r="A373" s="121"/>
      <c r="B373" s="4"/>
      <c r="C373" s="4"/>
      <c r="D373" s="7">
        <v>3</v>
      </c>
      <c r="E373" s="4" t="s">
        <v>11</v>
      </c>
      <c r="F373" s="7">
        <v>27</v>
      </c>
      <c r="G373" s="7">
        <v>4</v>
      </c>
      <c r="H373" s="7"/>
      <c r="I373" s="7"/>
      <c r="J373" s="68">
        <f t="shared" si="75"/>
        <v>95.6989247311828</v>
      </c>
    </row>
    <row r="374" spans="1:10" ht="15.6" customHeight="1" thickBot="1" x14ac:dyDescent="0.3">
      <c r="A374" s="121"/>
      <c r="B374" s="4"/>
      <c r="C374" s="4"/>
      <c r="D374" s="7">
        <v>4</v>
      </c>
      <c r="E374" s="4" t="s">
        <v>12</v>
      </c>
      <c r="F374" s="7">
        <v>25</v>
      </c>
      <c r="G374" s="7">
        <v>5</v>
      </c>
      <c r="H374" s="7">
        <v>1</v>
      </c>
      <c r="I374" s="7"/>
      <c r="J374" s="68">
        <f t="shared" si="75"/>
        <v>92.473118279569889</v>
      </c>
    </row>
    <row r="375" spans="1:10" ht="15.6" customHeight="1" thickBot="1" x14ac:dyDescent="0.3">
      <c r="A375" s="121"/>
      <c r="B375" s="4"/>
      <c r="C375" s="4"/>
      <c r="D375" s="7">
        <v>5</v>
      </c>
      <c r="E375" s="4" t="s">
        <v>13</v>
      </c>
      <c r="F375" s="7">
        <v>26</v>
      </c>
      <c r="G375" s="7">
        <v>4</v>
      </c>
      <c r="H375" s="7">
        <v>1</v>
      </c>
      <c r="I375" s="7"/>
      <c r="J375" s="68">
        <f t="shared" si="75"/>
        <v>93.548387096774192</v>
      </c>
    </row>
    <row r="376" spans="1:10" ht="15.6" customHeight="1" thickBot="1" x14ac:dyDescent="0.3">
      <c r="A376" s="121"/>
      <c r="B376" s="4"/>
      <c r="C376" s="4"/>
      <c r="D376" s="7">
        <v>6</v>
      </c>
      <c r="E376" s="4" t="s">
        <v>95</v>
      </c>
      <c r="F376" s="7">
        <v>27</v>
      </c>
      <c r="G376" s="7">
        <v>3</v>
      </c>
      <c r="H376" s="7">
        <v>1</v>
      </c>
      <c r="I376" s="7"/>
      <c r="J376" s="68">
        <f t="shared" si="75"/>
        <v>94.623655913978496</v>
      </c>
    </row>
    <row r="377" spans="1:10" ht="15.6" customHeight="1" thickBot="1" x14ac:dyDescent="0.3">
      <c r="A377" s="121"/>
      <c r="B377" s="4"/>
      <c r="C377" s="4"/>
      <c r="D377" s="7">
        <v>7</v>
      </c>
      <c r="E377" s="4" t="s">
        <v>21</v>
      </c>
      <c r="F377" s="7">
        <v>26</v>
      </c>
      <c r="G377" s="7">
        <v>5</v>
      </c>
      <c r="H377" s="7"/>
      <c r="I377" s="7"/>
      <c r="J377" s="68">
        <f t="shared" si="75"/>
        <v>94.623655913978496</v>
      </c>
    </row>
    <row r="378" spans="1:10" ht="15.6" customHeight="1" thickBot="1" x14ac:dyDescent="0.3">
      <c r="A378" s="121"/>
      <c r="B378" s="4"/>
      <c r="C378" s="4"/>
      <c r="D378" s="7">
        <v>8</v>
      </c>
      <c r="E378" s="122" t="s">
        <v>96</v>
      </c>
      <c r="F378" s="7">
        <v>26</v>
      </c>
      <c r="G378" s="7">
        <v>4</v>
      </c>
      <c r="H378" s="7">
        <v>1</v>
      </c>
      <c r="I378" s="7"/>
      <c r="J378" s="68">
        <f t="shared" si="75"/>
        <v>93.548387096774192</v>
      </c>
    </row>
    <row r="379" spans="1:10" ht="15.6" customHeight="1" thickBot="1" x14ac:dyDescent="0.3">
      <c r="A379" s="121"/>
      <c r="B379" s="4"/>
      <c r="C379" s="4"/>
      <c r="D379" s="7">
        <v>9</v>
      </c>
      <c r="E379" s="4" t="s">
        <v>15</v>
      </c>
      <c r="F379" s="7">
        <v>23</v>
      </c>
      <c r="G379" s="7">
        <v>7</v>
      </c>
      <c r="H379" s="7">
        <v>1</v>
      </c>
      <c r="I379" s="7"/>
      <c r="J379" s="68">
        <f t="shared" si="75"/>
        <v>90.322580645161295</v>
      </c>
    </row>
    <row r="380" spans="1:10" ht="15.6" customHeight="1" thickBot="1" x14ac:dyDescent="0.3">
      <c r="A380" s="121"/>
      <c r="B380" s="4"/>
      <c r="C380" s="4"/>
      <c r="D380" s="7">
        <v>10</v>
      </c>
      <c r="E380" s="4" t="s">
        <v>99</v>
      </c>
      <c r="F380" s="7">
        <v>26</v>
      </c>
      <c r="G380" s="7">
        <v>5</v>
      </c>
      <c r="H380" s="7"/>
      <c r="I380" s="7"/>
      <c r="J380" s="68">
        <f t="shared" si="75"/>
        <v>94.623655913978496</v>
      </c>
    </row>
    <row r="381" spans="1:10" ht="15.6" customHeight="1" thickBot="1" x14ac:dyDescent="0.3">
      <c r="A381" s="121"/>
      <c r="B381" s="4"/>
      <c r="C381" s="4"/>
      <c r="D381" s="7">
        <v>11</v>
      </c>
      <c r="E381" s="4" t="s">
        <v>97</v>
      </c>
      <c r="F381" s="7">
        <v>27</v>
      </c>
      <c r="G381" s="7">
        <v>4</v>
      </c>
      <c r="H381" s="7"/>
      <c r="I381" s="7"/>
      <c r="J381" s="68">
        <f t="shared" si="75"/>
        <v>95.6989247311828</v>
      </c>
    </row>
    <row r="382" spans="1:10" ht="15.6" customHeight="1" thickBot="1" x14ac:dyDescent="0.3">
      <c r="A382" s="121"/>
      <c r="B382" s="4"/>
      <c r="C382" s="4"/>
      <c r="D382" s="7">
        <v>12</v>
      </c>
      <c r="E382" s="4" t="s">
        <v>98</v>
      </c>
      <c r="F382" s="7">
        <v>26</v>
      </c>
      <c r="G382" s="7">
        <v>4</v>
      </c>
      <c r="H382" s="7">
        <v>1</v>
      </c>
      <c r="I382" s="7"/>
      <c r="J382" s="68">
        <f t="shared" si="75"/>
        <v>93.548387096774192</v>
      </c>
    </row>
    <row r="383" spans="1:10" ht="15.6" customHeight="1" thickBot="1" x14ac:dyDescent="0.3">
      <c r="A383" s="121"/>
      <c r="B383" s="4"/>
      <c r="C383" s="4"/>
      <c r="D383" s="7">
        <v>13</v>
      </c>
      <c r="E383" s="4" t="s">
        <v>17</v>
      </c>
      <c r="F383" s="22">
        <v>27</v>
      </c>
      <c r="G383" s="7">
        <v>4</v>
      </c>
      <c r="H383" s="7"/>
      <c r="I383" s="7"/>
      <c r="J383" s="68">
        <f t="shared" si="75"/>
        <v>95.6989247311828</v>
      </c>
    </row>
    <row r="384" spans="1:10" ht="15.6" customHeight="1" thickBot="1" x14ac:dyDescent="0.3">
      <c r="A384" s="121"/>
      <c r="B384" s="4"/>
      <c r="C384" s="4"/>
      <c r="D384" s="7">
        <v>14</v>
      </c>
      <c r="E384" s="124" t="s">
        <v>18</v>
      </c>
      <c r="F384" s="24">
        <v>25</v>
      </c>
      <c r="G384" s="7">
        <v>6</v>
      </c>
      <c r="H384" s="7"/>
      <c r="I384" s="7"/>
      <c r="J384" s="68">
        <f t="shared" si="75"/>
        <v>93.548387096774192</v>
      </c>
    </row>
    <row r="385" spans="1:10" ht="15.6" customHeight="1" thickBot="1" x14ac:dyDescent="0.3">
      <c r="A385" s="121"/>
      <c r="B385" s="4"/>
      <c r="C385" s="4"/>
      <c r="D385" s="7">
        <v>15</v>
      </c>
      <c r="E385" s="4" t="s">
        <v>19</v>
      </c>
      <c r="F385" s="7">
        <v>24</v>
      </c>
      <c r="G385" s="7">
        <v>5</v>
      </c>
      <c r="H385" s="7">
        <v>2</v>
      </c>
      <c r="I385" s="7"/>
      <c r="J385" s="68">
        <f t="shared" si="75"/>
        <v>90.322580645161295</v>
      </c>
    </row>
    <row r="386" spans="1:10" ht="15.6" customHeight="1" thickBot="1" x14ac:dyDescent="0.3">
      <c r="A386" s="121"/>
      <c r="B386" s="4"/>
      <c r="C386" s="4"/>
      <c r="D386" s="7"/>
      <c r="E386" s="4" t="s">
        <v>6</v>
      </c>
      <c r="F386" s="79">
        <f t="shared" ref="F386" si="76">SUM(F371:F385)/15</f>
        <v>26.066666666666666</v>
      </c>
      <c r="G386" s="79">
        <f t="shared" ref="G386" si="77">SUM(G371:G385)/15</f>
        <v>4.333333333333333</v>
      </c>
      <c r="H386" s="79">
        <f t="shared" ref="H386" si="78">SUM(H371:H385)/15</f>
        <v>0.6</v>
      </c>
      <c r="I386" s="79">
        <f t="shared" ref="I386" si="79">SUM(I371:I385)/15</f>
        <v>0</v>
      </c>
      <c r="J386" s="80">
        <f>SUM(J371:J385)/15</f>
        <v>94.050179211469512</v>
      </c>
    </row>
    <row r="387" spans="1:10" s="126" customFormat="1" ht="27.75" customHeight="1" x14ac:dyDescent="0.2">
      <c r="A387" s="230" t="s">
        <v>234</v>
      </c>
      <c r="B387" s="259">
        <v>52</v>
      </c>
      <c r="C387" s="259">
        <v>30</v>
      </c>
      <c r="D387" s="110">
        <v>90</v>
      </c>
      <c r="E387" s="261"/>
      <c r="F387" s="259">
        <v>3</v>
      </c>
      <c r="G387" s="259">
        <v>2</v>
      </c>
      <c r="H387" s="113">
        <v>1</v>
      </c>
      <c r="I387" s="113">
        <v>0</v>
      </c>
      <c r="J387" s="263" t="s">
        <v>62</v>
      </c>
    </row>
    <row r="388" spans="1:10" s="126" customFormat="1" ht="15.6" customHeight="1" thickBot="1" x14ac:dyDescent="0.25">
      <c r="A388" s="112" t="s">
        <v>108</v>
      </c>
      <c r="B388" s="260"/>
      <c r="C388" s="260"/>
      <c r="D388" s="111"/>
      <c r="E388" s="262"/>
      <c r="F388" s="260"/>
      <c r="G388" s="260"/>
      <c r="H388" s="109"/>
      <c r="I388" s="109"/>
      <c r="J388" s="264"/>
    </row>
    <row r="389" spans="1:10" ht="15.6" customHeight="1" thickBot="1" x14ac:dyDescent="0.3">
      <c r="A389" s="121"/>
      <c r="B389" s="4"/>
      <c r="C389" s="4"/>
      <c r="D389" s="7">
        <v>1</v>
      </c>
      <c r="E389" s="4" t="s">
        <v>9</v>
      </c>
      <c r="F389" s="7">
        <v>24</v>
      </c>
      <c r="G389" s="7">
        <v>6</v>
      </c>
      <c r="H389" s="7"/>
      <c r="I389" s="7"/>
      <c r="J389" s="68">
        <f>SUM((F389*3+G389*2+H389*1+I389*0)*100/90)</f>
        <v>93.333333333333329</v>
      </c>
    </row>
    <row r="390" spans="1:10" ht="15.6" customHeight="1" thickBot="1" x14ac:dyDescent="0.3">
      <c r="A390" s="121"/>
      <c r="B390" s="4"/>
      <c r="C390" s="4"/>
      <c r="D390" s="7">
        <v>2</v>
      </c>
      <c r="E390" s="4" t="s">
        <v>10</v>
      </c>
      <c r="F390" s="7">
        <v>25</v>
      </c>
      <c r="G390" s="7">
        <v>4</v>
      </c>
      <c r="H390" s="7">
        <v>1</v>
      </c>
      <c r="I390" s="7"/>
      <c r="J390" s="68">
        <f t="shared" ref="J390:J403" si="80">SUM((F390*3+G390*2+H390*1+I390*0)*100/90)</f>
        <v>93.333333333333329</v>
      </c>
    </row>
    <row r="391" spans="1:10" ht="15.6" customHeight="1" thickBot="1" x14ac:dyDescent="0.3">
      <c r="A391" s="121"/>
      <c r="B391" s="4"/>
      <c r="C391" s="4"/>
      <c r="D391" s="7">
        <v>3</v>
      </c>
      <c r="E391" s="4" t="s">
        <v>11</v>
      </c>
      <c r="F391" s="7">
        <v>26</v>
      </c>
      <c r="G391" s="7">
        <v>3</v>
      </c>
      <c r="H391" s="7">
        <v>1</v>
      </c>
      <c r="I391" s="7"/>
      <c r="J391" s="68">
        <f t="shared" si="80"/>
        <v>94.444444444444443</v>
      </c>
    </row>
    <row r="392" spans="1:10" ht="15.6" customHeight="1" thickBot="1" x14ac:dyDescent="0.3">
      <c r="A392" s="121"/>
      <c r="B392" s="4"/>
      <c r="C392" s="4"/>
      <c r="D392" s="7">
        <v>4</v>
      </c>
      <c r="E392" s="4" t="s">
        <v>12</v>
      </c>
      <c r="F392" s="7">
        <v>25</v>
      </c>
      <c r="G392" s="7">
        <v>4</v>
      </c>
      <c r="H392" s="7">
        <v>1</v>
      </c>
      <c r="I392" s="7"/>
      <c r="J392" s="68">
        <f t="shared" si="80"/>
        <v>93.333333333333329</v>
      </c>
    </row>
    <row r="393" spans="1:10" ht="15.6" customHeight="1" thickBot="1" x14ac:dyDescent="0.3">
      <c r="A393" s="121"/>
      <c r="B393" s="4"/>
      <c r="C393" s="4"/>
      <c r="D393" s="7">
        <v>5</v>
      </c>
      <c r="E393" s="4" t="s">
        <v>13</v>
      </c>
      <c r="F393" s="7">
        <v>24</v>
      </c>
      <c r="G393" s="7">
        <v>5</v>
      </c>
      <c r="H393" s="7">
        <v>1</v>
      </c>
      <c r="I393" s="7"/>
      <c r="J393" s="68">
        <f t="shared" si="80"/>
        <v>92.222222222222229</v>
      </c>
    </row>
    <row r="394" spans="1:10" ht="15.6" customHeight="1" thickBot="1" x14ac:dyDescent="0.3">
      <c r="A394" s="121"/>
      <c r="B394" s="4"/>
      <c r="C394" s="4"/>
      <c r="D394" s="7">
        <v>6</v>
      </c>
      <c r="E394" s="4" t="s">
        <v>95</v>
      </c>
      <c r="F394" s="7">
        <v>26</v>
      </c>
      <c r="G394" s="7">
        <v>3</v>
      </c>
      <c r="H394" s="7">
        <v>1</v>
      </c>
      <c r="I394" s="7"/>
      <c r="J394" s="68">
        <f t="shared" si="80"/>
        <v>94.444444444444443</v>
      </c>
    </row>
    <row r="395" spans="1:10" ht="15.6" customHeight="1" thickBot="1" x14ac:dyDescent="0.3">
      <c r="A395" s="121"/>
      <c r="B395" s="4"/>
      <c r="C395" s="4"/>
      <c r="D395" s="7">
        <v>7</v>
      </c>
      <c r="E395" s="4" t="s">
        <v>21</v>
      </c>
      <c r="F395" s="7">
        <v>25</v>
      </c>
      <c r="G395" s="7">
        <v>4</v>
      </c>
      <c r="H395" s="7">
        <v>1</v>
      </c>
      <c r="I395" s="7"/>
      <c r="J395" s="68">
        <f t="shared" si="80"/>
        <v>93.333333333333329</v>
      </c>
    </row>
    <row r="396" spans="1:10" ht="15.6" customHeight="1" thickBot="1" x14ac:dyDescent="0.3">
      <c r="A396" s="121"/>
      <c r="B396" s="4"/>
      <c r="C396" s="4"/>
      <c r="D396" s="7">
        <v>8</v>
      </c>
      <c r="E396" s="122" t="s">
        <v>96</v>
      </c>
      <c r="F396" s="7">
        <v>27</v>
      </c>
      <c r="G396" s="7">
        <v>2</v>
      </c>
      <c r="H396" s="7">
        <v>1</v>
      </c>
      <c r="I396" s="7"/>
      <c r="J396" s="68">
        <f t="shared" si="80"/>
        <v>95.555555555555557</v>
      </c>
    </row>
    <row r="397" spans="1:10" ht="15.6" customHeight="1" thickBot="1" x14ac:dyDescent="0.3">
      <c r="A397" s="121"/>
      <c r="B397" s="4"/>
      <c r="C397" s="4"/>
      <c r="D397" s="7">
        <v>9</v>
      </c>
      <c r="E397" s="4" t="s">
        <v>15</v>
      </c>
      <c r="F397" s="7">
        <v>24</v>
      </c>
      <c r="G397" s="7">
        <v>5</v>
      </c>
      <c r="H397" s="7">
        <v>1</v>
      </c>
      <c r="I397" s="7"/>
      <c r="J397" s="68">
        <f t="shared" si="80"/>
        <v>92.222222222222229</v>
      </c>
    </row>
    <row r="398" spans="1:10" ht="15.6" customHeight="1" thickBot="1" x14ac:dyDescent="0.3">
      <c r="A398" s="121"/>
      <c r="B398" s="4"/>
      <c r="C398" s="4"/>
      <c r="D398" s="7">
        <v>10</v>
      </c>
      <c r="E398" s="4" t="s">
        <v>99</v>
      </c>
      <c r="F398" s="7">
        <v>26</v>
      </c>
      <c r="G398" s="7">
        <v>4</v>
      </c>
      <c r="H398" s="7"/>
      <c r="I398" s="7"/>
      <c r="J398" s="68">
        <f t="shared" si="80"/>
        <v>95.555555555555557</v>
      </c>
    </row>
    <row r="399" spans="1:10" ht="15.6" customHeight="1" thickBot="1" x14ac:dyDescent="0.3">
      <c r="A399" s="121"/>
      <c r="B399" s="4"/>
      <c r="C399" s="4"/>
      <c r="D399" s="7">
        <v>11</v>
      </c>
      <c r="E399" s="4" t="s">
        <v>97</v>
      </c>
      <c r="F399" s="7">
        <v>27</v>
      </c>
      <c r="G399" s="7">
        <v>3</v>
      </c>
      <c r="H399" s="7"/>
      <c r="I399" s="7"/>
      <c r="J399" s="68">
        <f t="shared" si="80"/>
        <v>96.666666666666671</v>
      </c>
    </row>
    <row r="400" spans="1:10" ht="15.6" customHeight="1" thickBot="1" x14ac:dyDescent="0.3">
      <c r="A400" s="121"/>
      <c r="B400" s="4"/>
      <c r="C400" s="4"/>
      <c r="D400" s="7">
        <v>12</v>
      </c>
      <c r="E400" s="4" t="s">
        <v>98</v>
      </c>
      <c r="F400" s="7">
        <v>26</v>
      </c>
      <c r="G400" s="7">
        <v>4</v>
      </c>
      <c r="H400" s="7"/>
      <c r="I400" s="7"/>
      <c r="J400" s="68">
        <f t="shared" si="80"/>
        <v>95.555555555555557</v>
      </c>
    </row>
    <row r="401" spans="1:10" ht="15.6" customHeight="1" thickBot="1" x14ac:dyDescent="0.3">
      <c r="A401" s="121"/>
      <c r="B401" s="4"/>
      <c r="C401" s="4"/>
      <c r="D401" s="7">
        <v>13</v>
      </c>
      <c r="E401" s="4" t="s">
        <v>17</v>
      </c>
      <c r="F401" s="22">
        <v>26</v>
      </c>
      <c r="G401" s="7">
        <v>4</v>
      </c>
      <c r="H401" s="7"/>
      <c r="I401" s="7"/>
      <c r="J401" s="68">
        <f t="shared" si="80"/>
        <v>95.555555555555557</v>
      </c>
    </row>
    <row r="402" spans="1:10" ht="15.6" customHeight="1" thickBot="1" x14ac:dyDescent="0.3">
      <c r="A402" s="121"/>
      <c r="B402" s="4"/>
      <c r="C402" s="4"/>
      <c r="D402" s="7">
        <v>14</v>
      </c>
      <c r="E402" s="124" t="s">
        <v>18</v>
      </c>
      <c r="F402" s="24">
        <v>24</v>
      </c>
      <c r="G402" s="7">
        <v>5</v>
      </c>
      <c r="H402" s="7">
        <v>1</v>
      </c>
      <c r="I402" s="7"/>
      <c r="J402" s="68">
        <f t="shared" si="80"/>
        <v>92.222222222222229</v>
      </c>
    </row>
    <row r="403" spans="1:10" ht="15.6" customHeight="1" thickBot="1" x14ac:dyDescent="0.3">
      <c r="A403" s="121"/>
      <c r="B403" s="4"/>
      <c r="C403" s="4"/>
      <c r="D403" s="7">
        <v>15</v>
      </c>
      <c r="E403" s="4" t="s">
        <v>19</v>
      </c>
      <c r="F403" s="7">
        <v>25</v>
      </c>
      <c r="G403" s="7">
        <v>5</v>
      </c>
      <c r="H403" s="7"/>
      <c r="I403" s="7"/>
      <c r="J403" s="68">
        <f t="shared" si="80"/>
        <v>94.444444444444443</v>
      </c>
    </row>
    <row r="404" spans="1:10" ht="15.6" customHeight="1" thickBot="1" x14ac:dyDescent="0.3">
      <c r="A404" s="121"/>
      <c r="B404" s="4"/>
      <c r="C404" s="4"/>
      <c r="D404" s="7"/>
      <c r="E404" s="4" t="s">
        <v>6</v>
      </c>
      <c r="F404" s="79">
        <f t="shared" ref="F404" si="81">SUM(F389:F403)/15</f>
        <v>25.333333333333332</v>
      </c>
      <c r="G404" s="79">
        <f t="shared" ref="G404" si="82">SUM(G389:G403)/15</f>
        <v>4.0666666666666664</v>
      </c>
      <c r="H404" s="79">
        <f t="shared" ref="H404" si="83">SUM(H389:H403)/15</f>
        <v>0.6</v>
      </c>
      <c r="I404" s="79">
        <f t="shared" ref="I404" si="84">SUM(I389:I403)/15</f>
        <v>0</v>
      </c>
      <c r="J404" s="80">
        <f>SUM(J389:J403)/15</f>
        <v>94.148148148148138</v>
      </c>
    </row>
    <row r="405" spans="1:10" s="126" customFormat="1" ht="27" customHeight="1" x14ac:dyDescent="0.2">
      <c r="A405" s="256" t="s">
        <v>235</v>
      </c>
      <c r="B405" s="259">
        <v>52</v>
      </c>
      <c r="C405" s="259">
        <v>30</v>
      </c>
      <c r="D405" s="110">
        <v>90</v>
      </c>
      <c r="E405" s="261"/>
      <c r="F405" s="259">
        <v>3</v>
      </c>
      <c r="G405" s="259">
        <v>2</v>
      </c>
      <c r="H405" s="113">
        <v>1</v>
      </c>
      <c r="I405" s="113">
        <v>0</v>
      </c>
      <c r="J405" s="263" t="s">
        <v>62</v>
      </c>
    </row>
    <row r="406" spans="1:10" s="126" customFormat="1" ht="15.6" customHeight="1" thickBot="1" x14ac:dyDescent="0.25">
      <c r="A406" s="228" t="s">
        <v>65</v>
      </c>
      <c r="B406" s="260"/>
      <c r="C406" s="260"/>
      <c r="D406" s="111"/>
      <c r="E406" s="262"/>
      <c r="F406" s="260"/>
      <c r="G406" s="260"/>
      <c r="H406" s="109"/>
      <c r="I406" s="109"/>
      <c r="J406" s="264"/>
    </row>
    <row r="407" spans="1:10" ht="15.6" customHeight="1" thickBot="1" x14ac:dyDescent="0.3">
      <c r="A407" s="121"/>
      <c r="B407" s="4"/>
      <c r="C407" s="4"/>
      <c r="D407" s="7">
        <v>1</v>
      </c>
      <c r="E407" s="4" t="s">
        <v>9</v>
      </c>
      <c r="F407" s="7">
        <v>26</v>
      </c>
      <c r="G407" s="7">
        <v>2</v>
      </c>
      <c r="H407" s="7">
        <v>2</v>
      </c>
      <c r="I407" s="7"/>
      <c r="J407" s="68">
        <f>SUM((F407*3+G407*2+H407*1+I407*0)*100/90)</f>
        <v>93.333333333333329</v>
      </c>
    </row>
    <row r="408" spans="1:10" ht="15.6" customHeight="1" thickBot="1" x14ac:dyDescent="0.3">
      <c r="A408" s="121"/>
      <c r="B408" s="4"/>
      <c r="C408" s="4"/>
      <c r="D408" s="7">
        <v>2</v>
      </c>
      <c r="E408" s="4" t="s">
        <v>10</v>
      </c>
      <c r="F408" s="7">
        <v>27</v>
      </c>
      <c r="G408" s="7">
        <v>2</v>
      </c>
      <c r="H408" s="7">
        <v>1</v>
      </c>
      <c r="I408" s="7"/>
      <c r="J408" s="68">
        <f t="shared" ref="J408:J421" si="85">SUM((F408*3+G408*2+H408*1+I408*0)*100/90)</f>
        <v>95.555555555555557</v>
      </c>
    </row>
    <row r="409" spans="1:10" ht="15.6" customHeight="1" thickBot="1" x14ac:dyDescent="0.3">
      <c r="A409" s="121"/>
      <c r="B409" s="4"/>
      <c r="C409" s="4"/>
      <c r="D409" s="7">
        <v>3</v>
      </c>
      <c r="E409" s="4" t="s">
        <v>11</v>
      </c>
      <c r="F409" s="7">
        <v>27</v>
      </c>
      <c r="G409" s="7">
        <v>3</v>
      </c>
      <c r="H409" s="7"/>
      <c r="I409" s="7"/>
      <c r="J409" s="68">
        <f t="shared" si="85"/>
        <v>96.666666666666671</v>
      </c>
    </row>
    <row r="410" spans="1:10" ht="15.6" customHeight="1" thickBot="1" x14ac:dyDescent="0.3">
      <c r="A410" s="121"/>
      <c r="B410" s="4"/>
      <c r="C410" s="4"/>
      <c r="D410" s="7">
        <v>4</v>
      </c>
      <c r="E410" s="4" t="s">
        <v>12</v>
      </c>
      <c r="F410" s="7">
        <v>25</v>
      </c>
      <c r="G410" s="7">
        <v>4</v>
      </c>
      <c r="H410" s="7">
        <v>1</v>
      </c>
      <c r="I410" s="7"/>
      <c r="J410" s="68">
        <f t="shared" si="85"/>
        <v>93.333333333333329</v>
      </c>
    </row>
    <row r="411" spans="1:10" ht="15.6" customHeight="1" thickBot="1" x14ac:dyDescent="0.3">
      <c r="A411" s="121"/>
      <c r="B411" s="4"/>
      <c r="C411" s="4"/>
      <c r="D411" s="7">
        <v>5</v>
      </c>
      <c r="E411" s="4" t="s">
        <v>13</v>
      </c>
      <c r="F411" s="7">
        <v>25</v>
      </c>
      <c r="G411" s="7">
        <v>4</v>
      </c>
      <c r="H411" s="7">
        <v>1</v>
      </c>
      <c r="I411" s="7"/>
      <c r="J411" s="68">
        <f t="shared" si="85"/>
        <v>93.333333333333329</v>
      </c>
    </row>
    <row r="412" spans="1:10" ht="15.6" customHeight="1" thickBot="1" x14ac:dyDescent="0.3">
      <c r="A412" s="121"/>
      <c r="B412" s="4"/>
      <c r="C412" s="4"/>
      <c r="D412" s="7">
        <v>6</v>
      </c>
      <c r="E412" s="4" t="s">
        <v>95</v>
      </c>
      <c r="F412" s="7">
        <v>24</v>
      </c>
      <c r="G412" s="7">
        <v>3</v>
      </c>
      <c r="H412" s="7">
        <v>2</v>
      </c>
      <c r="I412" s="7">
        <v>1</v>
      </c>
      <c r="J412" s="68">
        <f t="shared" si="85"/>
        <v>88.888888888888886</v>
      </c>
    </row>
    <row r="413" spans="1:10" ht="15.6" customHeight="1" thickBot="1" x14ac:dyDescent="0.3">
      <c r="A413" s="121"/>
      <c r="B413" s="4"/>
      <c r="C413" s="4"/>
      <c r="D413" s="7">
        <v>7</v>
      </c>
      <c r="E413" s="4" t="s">
        <v>21</v>
      </c>
      <c r="F413" s="7">
        <v>23</v>
      </c>
      <c r="G413" s="7">
        <v>4</v>
      </c>
      <c r="H413" s="7">
        <v>3</v>
      </c>
      <c r="I413" s="7"/>
      <c r="J413" s="68">
        <f t="shared" si="85"/>
        <v>88.888888888888886</v>
      </c>
    </row>
    <row r="414" spans="1:10" ht="15.6" customHeight="1" thickBot="1" x14ac:dyDescent="0.3">
      <c r="A414" s="121"/>
      <c r="B414" s="4"/>
      <c r="C414" s="4"/>
      <c r="D414" s="7">
        <v>8</v>
      </c>
      <c r="E414" s="122" t="s">
        <v>96</v>
      </c>
      <c r="F414" s="7">
        <v>27</v>
      </c>
      <c r="G414" s="7">
        <v>2</v>
      </c>
      <c r="H414" s="7">
        <v>1</v>
      </c>
      <c r="I414" s="7"/>
      <c r="J414" s="68">
        <f t="shared" si="85"/>
        <v>95.555555555555557</v>
      </c>
    </row>
    <row r="415" spans="1:10" ht="15.6" customHeight="1" thickBot="1" x14ac:dyDescent="0.3">
      <c r="A415" s="121"/>
      <c r="B415" s="4"/>
      <c r="C415" s="4"/>
      <c r="D415" s="7">
        <v>9</v>
      </c>
      <c r="E415" s="4" t="s">
        <v>15</v>
      </c>
      <c r="F415" s="7">
        <v>21</v>
      </c>
      <c r="G415" s="7">
        <v>5</v>
      </c>
      <c r="H415" s="7">
        <v>4</v>
      </c>
      <c r="I415" s="7"/>
      <c r="J415" s="68">
        <f t="shared" si="85"/>
        <v>85.555555555555557</v>
      </c>
    </row>
    <row r="416" spans="1:10" ht="15.6" customHeight="1" thickBot="1" x14ac:dyDescent="0.3">
      <c r="A416" s="121"/>
      <c r="B416" s="4"/>
      <c r="C416" s="4"/>
      <c r="D416" s="7">
        <v>10</v>
      </c>
      <c r="E416" s="4" t="s">
        <v>99</v>
      </c>
      <c r="F416" s="7">
        <v>25</v>
      </c>
      <c r="G416" s="7">
        <v>3</v>
      </c>
      <c r="H416" s="7">
        <v>2</v>
      </c>
      <c r="I416" s="7"/>
      <c r="J416" s="68">
        <f t="shared" si="85"/>
        <v>92.222222222222229</v>
      </c>
    </row>
    <row r="417" spans="1:10" ht="15.6" customHeight="1" thickBot="1" x14ac:dyDescent="0.3">
      <c r="A417" s="121"/>
      <c r="B417" s="4"/>
      <c r="C417" s="4"/>
      <c r="D417" s="7">
        <v>11</v>
      </c>
      <c r="E417" s="4" t="s">
        <v>97</v>
      </c>
      <c r="F417" s="7">
        <v>26</v>
      </c>
      <c r="G417" s="7">
        <v>3</v>
      </c>
      <c r="H417" s="7">
        <v>1</v>
      </c>
      <c r="I417" s="7"/>
      <c r="J417" s="68">
        <f t="shared" si="85"/>
        <v>94.444444444444443</v>
      </c>
    </row>
    <row r="418" spans="1:10" ht="15.6" customHeight="1" thickBot="1" x14ac:dyDescent="0.3">
      <c r="A418" s="121"/>
      <c r="B418" s="4"/>
      <c r="C418" s="4"/>
      <c r="D418" s="7">
        <v>12</v>
      </c>
      <c r="E418" s="4" t="s">
        <v>98</v>
      </c>
      <c r="F418" s="7">
        <v>25</v>
      </c>
      <c r="G418" s="7">
        <v>2</v>
      </c>
      <c r="H418" s="7">
        <v>2</v>
      </c>
      <c r="I418" s="7">
        <v>1</v>
      </c>
      <c r="J418" s="68">
        <f t="shared" si="85"/>
        <v>90</v>
      </c>
    </row>
    <row r="419" spans="1:10" ht="15.6" customHeight="1" thickBot="1" x14ac:dyDescent="0.3">
      <c r="A419" s="121"/>
      <c r="B419" s="4"/>
      <c r="C419" s="4"/>
      <c r="D419" s="7">
        <v>13</v>
      </c>
      <c r="E419" s="4" t="s">
        <v>17</v>
      </c>
      <c r="F419" s="22">
        <v>23</v>
      </c>
      <c r="G419" s="7">
        <v>4</v>
      </c>
      <c r="H419" s="7">
        <v>2</v>
      </c>
      <c r="I419" s="7">
        <v>1</v>
      </c>
      <c r="J419" s="68">
        <f t="shared" si="85"/>
        <v>87.777777777777771</v>
      </c>
    </row>
    <row r="420" spans="1:10" ht="15.6" customHeight="1" thickBot="1" x14ac:dyDescent="0.3">
      <c r="A420" s="121"/>
      <c r="B420" s="4"/>
      <c r="C420" s="4"/>
      <c r="D420" s="7">
        <v>14</v>
      </c>
      <c r="E420" s="124" t="s">
        <v>18</v>
      </c>
      <c r="F420" s="24">
        <v>25</v>
      </c>
      <c r="G420" s="7">
        <v>4</v>
      </c>
      <c r="H420" s="7">
        <v>1</v>
      </c>
      <c r="I420" s="7"/>
      <c r="J420" s="68">
        <f t="shared" si="85"/>
        <v>93.333333333333329</v>
      </c>
    </row>
    <row r="421" spans="1:10" ht="15.6" customHeight="1" thickBot="1" x14ac:dyDescent="0.3">
      <c r="A421" s="121"/>
      <c r="B421" s="4"/>
      <c r="C421" s="4"/>
      <c r="D421" s="7">
        <v>15</v>
      </c>
      <c r="E421" s="4" t="s">
        <v>19</v>
      </c>
      <c r="F421" s="7">
        <v>23</v>
      </c>
      <c r="G421" s="7">
        <v>3</v>
      </c>
      <c r="H421" s="7">
        <v>2</v>
      </c>
      <c r="I421" s="7">
        <v>2</v>
      </c>
      <c r="J421" s="68">
        <f t="shared" si="85"/>
        <v>85.555555555555557</v>
      </c>
    </row>
    <row r="422" spans="1:10" ht="15.6" customHeight="1" thickBot="1" x14ac:dyDescent="0.3">
      <c r="A422" s="125"/>
      <c r="B422" s="4"/>
      <c r="C422" s="4"/>
      <c r="D422" s="7"/>
      <c r="E422" s="4" t="s">
        <v>6</v>
      </c>
      <c r="F422" s="79">
        <f t="shared" ref="F422" si="86">SUM(F407:F421)/15</f>
        <v>24.8</v>
      </c>
      <c r="G422" s="79">
        <f t="shared" ref="G422" si="87">SUM(G407:G421)/15</f>
        <v>3.2</v>
      </c>
      <c r="H422" s="79">
        <f t="shared" ref="H422" si="88">SUM(H407:H421)/15</f>
        <v>1.6666666666666667</v>
      </c>
      <c r="I422" s="79">
        <f t="shared" ref="I422" si="89">SUM(I407:I421)/15</f>
        <v>0.33333333333333331</v>
      </c>
      <c r="J422" s="80">
        <f>SUM(J407:J421)/15</f>
        <v>91.629629629629633</v>
      </c>
    </row>
    <row r="423" spans="1:10" s="126" customFormat="1" ht="29.25" customHeight="1" x14ac:dyDescent="0.2">
      <c r="A423" s="256" t="s">
        <v>236</v>
      </c>
      <c r="B423" s="259">
        <v>52</v>
      </c>
      <c r="C423" s="259">
        <v>31</v>
      </c>
      <c r="D423" s="110">
        <v>93</v>
      </c>
      <c r="E423" s="261"/>
      <c r="F423" s="259">
        <v>3</v>
      </c>
      <c r="G423" s="259">
        <v>2</v>
      </c>
      <c r="H423" s="113">
        <v>1</v>
      </c>
      <c r="I423" s="113">
        <v>0</v>
      </c>
      <c r="J423" s="263" t="s">
        <v>62</v>
      </c>
    </row>
    <row r="424" spans="1:10" s="126" customFormat="1" ht="15.6" customHeight="1" thickBot="1" x14ac:dyDescent="0.25">
      <c r="A424" s="112" t="s">
        <v>64</v>
      </c>
      <c r="B424" s="260"/>
      <c r="C424" s="260"/>
      <c r="D424" s="111"/>
      <c r="E424" s="262"/>
      <c r="F424" s="260"/>
      <c r="G424" s="260"/>
      <c r="H424" s="109"/>
      <c r="I424" s="109"/>
      <c r="J424" s="264"/>
    </row>
    <row r="425" spans="1:10" ht="15.6" customHeight="1" thickBot="1" x14ac:dyDescent="0.3">
      <c r="A425" s="121"/>
      <c r="B425" s="4"/>
      <c r="C425" s="4"/>
      <c r="D425" s="7">
        <v>1</v>
      </c>
      <c r="E425" s="4" t="s">
        <v>9</v>
      </c>
      <c r="F425" s="7">
        <v>24</v>
      </c>
      <c r="G425" s="7">
        <v>6</v>
      </c>
      <c r="H425" s="7">
        <v>1</v>
      </c>
      <c r="I425" s="7"/>
      <c r="J425" s="68">
        <f>SUM((F425*3+G425*2+H425*1+I425*0)*100/93)</f>
        <v>91.397849462365585</v>
      </c>
    </row>
    <row r="426" spans="1:10" ht="15.6" customHeight="1" thickBot="1" x14ac:dyDescent="0.3">
      <c r="A426" s="121"/>
      <c r="B426" s="4"/>
      <c r="C426" s="4"/>
      <c r="D426" s="7">
        <v>2</v>
      </c>
      <c r="E426" s="4" t="s">
        <v>10</v>
      </c>
      <c r="F426" s="7">
        <v>24</v>
      </c>
      <c r="G426" s="7">
        <v>5</v>
      </c>
      <c r="H426" s="7">
        <v>2</v>
      </c>
      <c r="I426" s="7"/>
      <c r="J426" s="68">
        <f t="shared" ref="J426:J439" si="90">SUM((F426*3+G426*2+H426*1+I426*0)*100/93)</f>
        <v>90.322580645161295</v>
      </c>
    </row>
    <row r="427" spans="1:10" ht="15.6" customHeight="1" thickBot="1" x14ac:dyDescent="0.3">
      <c r="A427" s="121"/>
      <c r="B427" s="4"/>
      <c r="C427" s="4"/>
      <c r="D427" s="7">
        <v>3</v>
      </c>
      <c r="E427" s="4" t="s">
        <v>11</v>
      </c>
      <c r="F427" s="7">
        <v>25</v>
      </c>
      <c r="G427" s="7">
        <v>4</v>
      </c>
      <c r="H427" s="7">
        <v>2</v>
      </c>
      <c r="I427" s="7"/>
      <c r="J427" s="68">
        <f t="shared" si="90"/>
        <v>91.397849462365585</v>
      </c>
    </row>
    <row r="428" spans="1:10" ht="15.6" customHeight="1" thickBot="1" x14ac:dyDescent="0.3">
      <c r="A428" s="121"/>
      <c r="B428" s="4"/>
      <c r="C428" s="4"/>
      <c r="D428" s="7">
        <v>4</v>
      </c>
      <c r="E428" s="4" t="s">
        <v>12</v>
      </c>
      <c r="F428" s="7">
        <v>24</v>
      </c>
      <c r="G428" s="7">
        <v>4</v>
      </c>
      <c r="H428" s="7">
        <v>3</v>
      </c>
      <c r="I428" s="7"/>
      <c r="J428" s="68">
        <f t="shared" si="90"/>
        <v>89.247311827956992</v>
      </c>
    </row>
    <row r="429" spans="1:10" ht="15.6" customHeight="1" thickBot="1" x14ac:dyDescent="0.3">
      <c r="A429" s="121"/>
      <c r="B429" s="4"/>
      <c r="C429" s="4"/>
      <c r="D429" s="7">
        <v>5</v>
      </c>
      <c r="E429" s="4" t="s">
        <v>13</v>
      </c>
      <c r="F429" s="7">
        <v>23</v>
      </c>
      <c r="G429" s="7">
        <v>6</v>
      </c>
      <c r="H429" s="7">
        <v>2</v>
      </c>
      <c r="I429" s="7"/>
      <c r="J429" s="68">
        <f t="shared" si="90"/>
        <v>89.247311827956992</v>
      </c>
    </row>
    <row r="430" spans="1:10" ht="15.6" customHeight="1" thickBot="1" x14ac:dyDescent="0.3">
      <c r="A430" s="121"/>
      <c r="B430" s="4"/>
      <c r="C430" s="4"/>
      <c r="D430" s="7">
        <v>6</v>
      </c>
      <c r="E430" s="4" t="s">
        <v>95</v>
      </c>
      <c r="F430" s="7">
        <v>24</v>
      </c>
      <c r="G430" s="7">
        <v>5</v>
      </c>
      <c r="H430" s="7">
        <v>2</v>
      </c>
      <c r="I430" s="7"/>
      <c r="J430" s="68">
        <f t="shared" si="90"/>
        <v>90.322580645161295</v>
      </c>
    </row>
    <row r="431" spans="1:10" ht="15.6" customHeight="1" thickBot="1" x14ac:dyDescent="0.3">
      <c r="A431" s="121"/>
      <c r="B431" s="4"/>
      <c r="C431" s="4"/>
      <c r="D431" s="7">
        <v>7</v>
      </c>
      <c r="E431" s="4" t="s">
        <v>21</v>
      </c>
      <c r="F431" s="7">
        <v>22</v>
      </c>
      <c r="G431" s="7">
        <v>5</v>
      </c>
      <c r="H431" s="7">
        <v>4</v>
      </c>
      <c r="I431" s="7"/>
      <c r="J431" s="68">
        <f t="shared" si="90"/>
        <v>86.021505376344081</v>
      </c>
    </row>
    <row r="432" spans="1:10" ht="15.6" customHeight="1" thickBot="1" x14ac:dyDescent="0.3">
      <c r="A432" s="121"/>
      <c r="B432" s="4"/>
      <c r="C432" s="4"/>
      <c r="D432" s="7">
        <v>8</v>
      </c>
      <c r="E432" s="122" t="s">
        <v>96</v>
      </c>
      <c r="F432" s="7">
        <v>25</v>
      </c>
      <c r="G432" s="7">
        <v>4</v>
      </c>
      <c r="H432" s="7">
        <v>2</v>
      </c>
      <c r="I432" s="7"/>
      <c r="J432" s="68">
        <f t="shared" si="90"/>
        <v>91.397849462365585</v>
      </c>
    </row>
    <row r="433" spans="1:10" ht="15.6" customHeight="1" thickBot="1" x14ac:dyDescent="0.3">
      <c r="A433" s="121"/>
      <c r="B433" s="4"/>
      <c r="C433" s="4"/>
      <c r="D433" s="7">
        <v>9</v>
      </c>
      <c r="E433" s="4" t="s">
        <v>15</v>
      </c>
      <c r="F433" s="7">
        <v>22</v>
      </c>
      <c r="G433" s="7">
        <v>5</v>
      </c>
      <c r="H433" s="7">
        <v>4</v>
      </c>
      <c r="I433" s="7"/>
      <c r="J433" s="68">
        <f t="shared" si="90"/>
        <v>86.021505376344081</v>
      </c>
    </row>
    <row r="434" spans="1:10" ht="15.6" customHeight="1" thickBot="1" x14ac:dyDescent="0.3">
      <c r="A434" s="121"/>
      <c r="B434" s="4"/>
      <c r="C434" s="4"/>
      <c r="D434" s="7">
        <v>10</v>
      </c>
      <c r="E434" s="4" t="s">
        <v>99</v>
      </c>
      <c r="F434" s="7">
        <v>23</v>
      </c>
      <c r="G434" s="7">
        <v>5</v>
      </c>
      <c r="H434" s="7">
        <v>3</v>
      </c>
      <c r="I434" s="7"/>
      <c r="J434" s="68">
        <f t="shared" si="90"/>
        <v>88.172043010752688</v>
      </c>
    </row>
    <row r="435" spans="1:10" ht="15.6" customHeight="1" thickBot="1" x14ac:dyDescent="0.3">
      <c r="A435" s="121"/>
      <c r="B435" s="4"/>
      <c r="C435" s="4"/>
      <c r="D435" s="7">
        <v>11</v>
      </c>
      <c r="E435" s="4" t="s">
        <v>97</v>
      </c>
      <c r="F435" s="7">
        <v>27</v>
      </c>
      <c r="G435" s="7">
        <v>2</v>
      </c>
      <c r="H435" s="7">
        <v>2</v>
      </c>
      <c r="I435" s="7"/>
      <c r="J435" s="68">
        <f t="shared" si="90"/>
        <v>93.548387096774192</v>
      </c>
    </row>
    <row r="436" spans="1:10" ht="15.6" customHeight="1" thickBot="1" x14ac:dyDescent="0.3">
      <c r="A436" s="121"/>
      <c r="B436" s="4"/>
      <c r="C436" s="4"/>
      <c r="D436" s="7">
        <v>12</v>
      </c>
      <c r="E436" s="4" t="s">
        <v>98</v>
      </c>
      <c r="F436" s="7">
        <v>25</v>
      </c>
      <c r="G436" s="7">
        <v>4</v>
      </c>
      <c r="H436" s="7">
        <v>2</v>
      </c>
      <c r="I436" s="7"/>
      <c r="J436" s="68">
        <f t="shared" si="90"/>
        <v>91.397849462365585</v>
      </c>
    </row>
    <row r="437" spans="1:10" ht="15.6" customHeight="1" thickBot="1" x14ac:dyDescent="0.3">
      <c r="A437" s="121"/>
      <c r="B437" s="4"/>
      <c r="C437" s="4"/>
      <c r="D437" s="7">
        <v>13</v>
      </c>
      <c r="E437" s="4" t="s">
        <v>17</v>
      </c>
      <c r="F437" s="22">
        <v>23</v>
      </c>
      <c r="G437" s="7">
        <v>5</v>
      </c>
      <c r="H437" s="7">
        <v>2</v>
      </c>
      <c r="I437" s="7">
        <v>1</v>
      </c>
      <c r="J437" s="68">
        <f t="shared" si="90"/>
        <v>87.096774193548384</v>
      </c>
    </row>
    <row r="438" spans="1:10" ht="15.6" customHeight="1" thickBot="1" x14ac:dyDescent="0.3">
      <c r="A438" s="121"/>
      <c r="B438" s="4"/>
      <c r="C438" s="4"/>
      <c r="D438" s="7">
        <v>14</v>
      </c>
      <c r="E438" s="124" t="s">
        <v>18</v>
      </c>
      <c r="F438" s="24">
        <v>23</v>
      </c>
      <c r="G438" s="7">
        <v>4</v>
      </c>
      <c r="H438" s="7">
        <v>3</v>
      </c>
      <c r="I438" s="7">
        <v>1</v>
      </c>
      <c r="J438" s="68">
        <f t="shared" si="90"/>
        <v>86.021505376344081</v>
      </c>
    </row>
    <row r="439" spans="1:10" ht="15.6" customHeight="1" thickBot="1" x14ac:dyDescent="0.3">
      <c r="A439" s="121"/>
      <c r="B439" s="4"/>
      <c r="C439" s="4"/>
      <c r="D439" s="7">
        <v>15</v>
      </c>
      <c r="E439" s="4" t="s">
        <v>19</v>
      </c>
      <c r="F439" s="7">
        <v>21</v>
      </c>
      <c r="G439" s="7">
        <v>5</v>
      </c>
      <c r="H439" s="7">
        <v>4</v>
      </c>
      <c r="I439" s="7">
        <v>1</v>
      </c>
      <c r="J439" s="68">
        <f t="shared" si="90"/>
        <v>82.795698924731184</v>
      </c>
    </row>
    <row r="440" spans="1:10" ht="15.6" customHeight="1" thickBot="1" x14ac:dyDescent="0.3">
      <c r="A440" s="121"/>
      <c r="B440" s="4"/>
      <c r="C440" s="4"/>
      <c r="D440" s="7"/>
      <c r="E440" s="4" t="s">
        <v>6</v>
      </c>
      <c r="F440" s="79">
        <f t="shared" ref="F440" si="91">SUM(F425:F439)/15</f>
        <v>23.666666666666668</v>
      </c>
      <c r="G440" s="79">
        <f t="shared" ref="G440" si="92">SUM(G425:G439)/15</f>
        <v>4.5999999999999996</v>
      </c>
      <c r="H440" s="79">
        <v>2</v>
      </c>
      <c r="I440" s="79">
        <f t="shared" ref="I440" si="93">SUM(I425:I439)/15</f>
        <v>0.2</v>
      </c>
      <c r="J440" s="80">
        <f>SUM(J425:J439)/15</f>
        <v>88.960573476702493</v>
      </c>
    </row>
    <row r="441" spans="1:10" s="126" customFormat="1" ht="26.45" customHeight="1" x14ac:dyDescent="0.2">
      <c r="A441" s="230" t="s">
        <v>237</v>
      </c>
      <c r="B441" s="259">
        <v>52</v>
      </c>
      <c r="C441" s="259">
        <v>30</v>
      </c>
      <c r="D441" s="110">
        <v>90</v>
      </c>
      <c r="E441" s="261"/>
      <c r="F441" s="259">
        <v>3</v>
      </c>
      <c r="G441" s="259">
        <v>2</v>
      </c>
      <c r="H441" s="113">
        <v>1</v>
      </c>
      <c r="I441" s="113">
        <v>0</v>
      </c>
      <c r="J441" s="263" t="s">
        <v>62</v>
      </c>
    </row>
    <row r="442" spans="1:10" s="126" customFormat="1" ht="15.6" customHeight="1" thickBot="1" x14ac:dyDescent="0.25">
      <c r="A442" s="228" t="s">
        <v>207</v>
      </c>
      <c r="B442" s="260"/>
      <c r="C442" s="260"/>
      <c r="D442" s="111"/>
      <c r="E442" s="262"/>
      <c r="F442" s="260"/>
      <c r="G442" s="260"/>
      <c r="H442" s="109"/>
      <c r="I442" s="109"/>
      <c r="J442" s="264"/>
    </row>
    <row r="443" spans="1:10" ht="15.6" customHeight="1" thickBot="1" x14ac:dyDescent="0.3">
      <c r="A443" s="121"/>
      <c r="B443" s="4"/>
      <c r="C443" s="4"/>
      <c r="D443" s="7">
        <v>1</v>
      </c>
      <c r="E443" s="4" t="s">
        <v>9</v>
      </c>
      <c r="F443" s="7">
        <v>26</v>
      </c>
      <c r="G443" s="7">
        <v>3</v>
      </c>
      <c r="H443" s="7">
        <v>1</v>
      </c>
      <c r="I443" s="7"/>
      <c r="J443" s="68">
        <f>SUM((F443*3+G443*2+H443*1+I443*0)*100/90)</f>
        <v>94.444444444444443</v>
      </c>
    </row>
    <row r="444" spans="1:10" ht="15.6" customHeight="1" thickBot="1" x14ac:dyDescent="0.3">
      <c r="A444" s="121"/>
      <c r="B444" s="4"/>
      <c r="C444" s="4"/>
      <c r="D444" s="7">
        <v>2</v>
      </c>
      <c r="E444" s="4" t="s">
        <v>10</v>
      </c>
      <c r="F444" s="7">
        <v>26</v>
      </c>
      <c r="G444" s="7">
        <v>3</v>
      </c>
      <c r="H444" s="7">
        <v>1</v>
      </c>
      <c r="I444" s="7"/>
      <c r="J444" s="68">
        <f t="shared" ref="J444:J457" si="94">SUM((F444*3+G444*2+H444*1+I444*0)*100/90)</f>
        <v>94.444444444444443</v>
      </c>
    </row>
    <row r="445" spans="1:10" ht="15.6" customHeight="1" thickBot="1" x14ac:dyDescent="0.3">
      <c r="A445" s="121"/>
      <c r="B445" s="4"/>
      <c r="C445" s="4"/>
      <c r="D445" s="7">
        <v>3</v>
      </c>
      <c r="E445" s="4" t="s">
        <v>11</v>
      </c>
      <c r="F445" s="7">
        <v>27</v>
      </c>
      <c r="G445" s="7">
        <v>3</v>
      </c>
      <c r="H445" s="7"/>
      <c r="I445" s="7"/>
      <c r="J445" s="68">
        <f t="shared" si="94"/>
        <v>96.666666666666671</v>
      </c>
    </row>
    <row r="446" spans="1:10" ht="15.6" customHeight="1" thickBot="1" x14ac:dyDescent="0.3">
      <c r="A446" s="121"/>
      <c r="B446" s="4"/>
      <c r="C446" s="4"/>
      <c r="D446" s="7">
        <v>4</v>
      </c>
      <c r="E446" s="4" t="s">
        <v>12</v>
      </c>
      <c r="F446" s="7">
        <v>25</v>
      </c>
      <c r="G446" s="7">
        <v>4</v>
      </c>
      <c r="H446" s="7">
        <v>1</v>
      </c>
      <c r="I446" s="7"/>
      <c r="J446" s="68">
        <f t="shared" si="94"/>
        <v>93.333333333333329</v>
      </c>
    </row>
    <row r="447" spans="1:10" ht="15.6" customHeight="1" thickBot="1" x14ac:dyDescent="0.3">
      <c r="A447" s="121"/>
      <c r="B447" s="4"/>
      <c r="C447" s="4"/>
      <c r="D447" s="7">
        <v>5</v>
      </c>
      <c r="E447" s="4" t="s">
        <v>13</v>
      </c>
      <c r="F447" s="7">
        <v>25</v>
      </c>
      <c r="G447" s="7">
        <v>4</v>
      </c>
      <c r="H447" s="7">
        <v>1</v>
      </c>
      <c r="I447" s="7"/>
      <c r="J447" s="68">
        <f t="shared" si="94"/>
        <v>93.333333333333329</v>
      </c>
    </row>
    <row r="448" spans="1:10" ht="15.6" customHeight="1" thickBot="1" x14ac:dyDescent="0.3">
      <c r="A448" s="121"/>
      <c r="B448" s="4"/>
      <c r="C448" s="4"/>
      <c r="D448" s="7">
        <v>6</v>
      </c>
      <c r="E448" s="4" t="s">
        <v>95</v>
      </c>
      <c r="F448" s="7">
        <v>24</v>
      </c>
      <c r="G448" s="7">
        <v>3</v>
      </c>
      <c r="H448" s="7">
        <v>2</v>
      </c>
      <c r="I448" s="7">
        <v>1</v>
      </c>
      <c r="J448" s="68">
        <f t="shared" si="94"/>
        <v>88.888888888888886</v>
      </c>
    </row>
    <row r="449" spans="1:10" ht="15.6" customHeight="1" thickBot="1" x14ac:dyDescent="0.3">
      <c r="A449" s="121"/>
      <c r="B449" s="4"/>
      <c r="C449" s="4"/>
      <c r="D449" s="7">
        <v>7</v>
      </c>
      <c r="E449" s="4" t="s">
        <v>21</v>
      </c>
      <c r="F449" s="7">
        <v>23</v>
      </c>
      <c r="G449" s="7">
        <v>4</v>
      </c>
      <c r="H449" s="7">
        <v>3</v>
      </c>
      <c r="I449" s="7"/>
      <c r="J449" s="68">
        <f t="shared" si="94"/>
        <v>88.888888888888886</v>
      </c>
    </row>
    <row r="450" spans="1:10" ht="15.6" customHeight="1" thickBot="1" x14ac:dyDescent="0.3">
      <c r="A450" s="121"/>
      <c r="B450" s="4"/>
      <c r="C450" s="4"/>
      <c r="D450" s="7">
        <v>8</v>
      </c>
      <c r="E450" s="122" t="s">
        <v>96</v>
      </c>
      <c r="F450" s="7">
        <v>27</v>
      </c>
      <c r="G450" s="7">
        <v>2</v>
      </c>
      <c r="H450" s="7">
        <v>1</v>
      </c>
      <c r="I450" s="7"/>
      <c r="J450" s="68">
        <f t="shared" si="94"/>
        <v>95.555555555555557</v>
      </c>
    </row>
    <row r="451" spans="1:10" ht="15.6" customHeight="1" thickBot="1" x14ac:dyDescent="0.3">
      <c r="A451" s="121"/>
      <c r="B451" s="4"/>
      <c r="C451" s="4"/>
      <c r="D451" s="7">
        <v>9</v>
      </c>
      <c r="E451" s="4" t="s">
        <v>15</v>
      </c>
      <c r="F451" s="7">
        <v>21</v>
      </c>
      <c r="G451" s="7">
        <v>5</v>
      </c>
      <c r="H451" s="7">
        <v>4</v>
      </c>
      <c r="I451" s="7"/>
      <c r="J451" s="68">
        <f t="shared" si="94"/>
        <v>85.555555555555557</v>
      </c>
    </row>
    <row r="452" spans="1:10" ht="15.6" customHeight="1" thickBot="1" x14ac:dyDescent="0.3">
      <c r="A452" s="121"/>
      <c r="B452" s="4"/>
      <c r="C452" s="4"/>
      <c r="D452" s="7">
        <v>10</v>
      </c>
      <c r="E452" s="4" t="s">
        <v>99</v>
      </c>
      <c r="F452" s="7">
        <v>25</v>
      </c>
      <c r="G452" s="7">
        <v>3</v>
      </c>
      <c r="H452" s="7">
        <v>2</v>
      </c>
      <c r="I452" s="7"/>
      <c r="J452" s="68">
        <f t="shared" si="94"/>
        <v>92.222222222222229</v>
      </c>
    </row>
    <row r="453" spans="1:10" ht="15.6" customHeight="1" thickBot="1" x14ac:dyDescent="0.3">
      <c r="A453" s="121"/>
      <c r="B453" s="4"/>
      <c r="C453" s="4"/>
      <c r="D453" s="7">
        <v>11</v>
      </c>
      <c r="E453" s="4" t="s">
        <v>97</v>
      </c>
      <c r="F453" s="7">
        <v>26</v>
      </c>
      <c r="G453" s="7">
        <v>3</v>
      </c>
      <c r="H453" s="7">
        <v>1</v>
      </c>
      <c r="I453" s="7"/>
      <c r="J453" s="68">
        <f t="shared" si="94"/>
        <v>94.444444444444443</v>
      </c>
    </row>
    <row r="454" spans="1:10" ht="15.6" customHeight="1" thickBot="1" x14ac:dyDescent="0.3">
      <c r="A454" s="121"/>
      <c r="B454" s="4"/>
      <c r="C454" s="4"/>
      <c r="D454" s="7">
        <v>12</v>
      </c>
      <c r="E454" s="4" t="s">
        <v>98</v>
      </c>
      <c r="F454" s="7">
        <v>24</v>
      </c>
      <c r="G454" s="7">
        <v>3</v>
      </c>
      <c r="H454" s="7">
        <v>2</v>
      </c>
      <c r="I454" s="7">
        <v>1</v>
      </c>
      <c r="J454" s="68">
        <f t="shared" si="94"/>
        <v>88.888888888888886</v>
      </c>
    </row>
    <row r="455" spans="1:10" ht="15.6" customHeight="1" thickBot="1" x14ac:dyDescent="0.3">
      <c r="A455" s="121"/>
      <c r="B455" s="4"/>
      <c r="C455" s="4"/>
      <c r="D455" s="7">
        <v>13</v>
      </c>
      <c r="E455" s="4" t="s">
        <v>17</v>
      </c>
      <c r="F455" s="22">
        <v>23</v>
      </c>
      <c r="G455" s="7">
        <v>4</v>
      </c>
      <c r="H455" s="7">
        <v>2</v>
      </c>
      <c r="I455" s="7">
        <v>1</v>
      </c>
      <c r="J455" s="68">
        <f t="shared" si="94"/>
        <v>87.777777777777771</v>
      </c>
    </row>
    <row r="456" spans="1:10" ht="15.6" customHeight="1" thickBot="1" x14ac:dyDescent="0.3">
      <c r="A456" s="121"/>
      <c r="B456" s="4"/>
      <c r="C456" s="4"/>
      <c r="D456" s="7">
        <v>14</v>
      </c>
      <c r="E456" s="124" t="s">
        <v>18</v>
      </c>
      <c r="F456" s="24">
        <v>24</v>
      </c>
      <c r="G456" s="7">
        <v>5</v>
      </c>
      <c r="H456" s="7">
        <v>1</v>
      </c>
      <c r="I456" s="7"/>
      <c r="J456" s="68">
        <f t="shared" si="94"/>
        <v>92.222222222222229</v>
      </c>
    </row>
    <row r="457" spans="1:10" ht="15.6" customHeight="1" thickBot="1" x14ac:dyDescent="0.3">
      <c r="A457" s="121"/>
      <c r="B457" s="4"/>
      <c r="C457" s="4"/>
      <c r="D457" s="7">
        <v>15</v>
      </c>
      <c r="E457" s="4" t="s">
        <v>19</v>
      </c>
      <c r="F457" s="7">
        <v>22</v>
      </c>
      <c r="G457" s="7">
        <v>5</v>
      </c>
      <c r="H457" s="7">
        <v>2</v>
      </c>
      <c r="I457" s="7">
        <v>1</v>
      </c>
      <c r="J457" s="68">
        <f t="shared" si="94"/>
        <v>86.666666666666671</v>
      </c>
    </row>
    <row r="458" spans="1:10" ht="15.6" customHeight="1" thickBot="1" x14ac:dyDescent="0.3">
      <c r="A458" s="121"/>
      <c r="B458" s="4"/>
      <c r="C458" s="4"/>
      <c r="D458" s="7"/>
      <c r="E458" s="4" t="s">
        <v>6</v>
      </c>
      <c r="F458" s="79">
        <f t="shared" ref="F458" si="95">SUM(F443:F457)/15</f>
        <v>24.533333333333335</v>
      </c>
      <c r="G458" s="79">
        <v>3</v>
      </c>
      <c r="H458" s="79">
        <f t="shared" ref="H458" si="96">SUM(H443:H457)/15</f>
        <v>1.6</v>
      </c>
      <c r="I458" s="79">
        <f t="shared" ref="I458" si="97">SUM(I443:I457)/15</f>
        <v>0.26666666666666666</v>
      </c>
      <c r="J458" s="80">
        <f>SUM(J443:J457)/15</f>
        <v>91.555555555555557</v>
      </c>
    </row>
    <row r="459" spans="1:10" s="126" customFormat="1" ht="27.75" customHeight="1" x14ac:dyDescent="0.2">
      <c r="A459" s="230" t="s">
        <v>238</v>
      </c>
      <c r="B459" s="259" t="s">
        <v>116</v>
      </c>
      <c r="C459" s="259">
        <v>10</v>
      </c>
      <c r="D459" s="110">
        <v>30</v>
      </c>
      <c r="E459" s="261"/>
      <c r="F459" s="259">
        <v>3</v>
      </c>
      <c r="G459" s="259">
        <v>2</v>
      </c>
      <c r="H459" s="113">
        <v>1</v>
      </c>
      <c r="I459" s="113">
        <v>0</v>
      </c>
      <c r="J459" s="263" t="s">
        <v>62</v>
      </c>
    </row>
    <row r="460" spans="1:10" s="126" customFormat="1" ht="12" customHeight="1" thickBot="1" x14ac:dyDescent="0.25">
      <c r="A460" s="112" t="s">
        <v>34</v>
      </c>
      <c r="B460" s="260"/>
      <c r="C460" s="260"/>
      <c r="D460" s="111"/>
      <c r="E460" s="262"/>
      <c r="F460" s="260"/>
      <c r="G460" s="260"/>
      <c r="H460" s="109"/>
      <c r="I460" s="109"/>
      <c r="J460" s="264"/>
    </row>
    <row r="461" spans="1:10" ht="15.6" customHeight="1" thickBot="1" x14ac:dyDescent="0.3">
      <c r="A461" s="121"/>
      <c r="B461" s="4"/>
      <c r="C461" s="4"/>
      <c r="D461" s="7">
        <v>1</v>
      </c>
      <c r="E461" s="4" t="s">
        <v>9</v>
      </c>
      <c r="F461" s="7">
        <v>9</v>
      </c>
      <c r="G461" s="7">
        <v>1</v>
      </c>
      <c r="H461" s="7"/>
      <c r="I461" s="7"/>
      <c r="J461" s="68">
        <f>SUM((F461*3+G461*2+H461*1+I461*0)*100/30)</f>
        <v>96.666666666666671</v>
      </c>
    </row>
    <row r="462" spans="1:10" ht="15.6" customHeight="1" thickBot="1" x14ac:dyDescent="0.3">
      <c r="A462" s="121"/>
      <c r="B462" s="4"/>
      <c r="C462" s="4"/>
      <c r="D462" s="7">
        <v>2</v>
      </c>
      <c r="E462" s="4" t="s">
        <v>10</v>
      </c>
      <c r="F462" s="7">
        <v>9</v>
      </c>
      <c r="G462" s="7">
        <v>1</v>
      </c>
      <c r="H462" s="7"/>
      <c r="I462" s="7"/>
      <c r="J462" s="68">
        <f t="shared" ref="J462:J475" si="98">SUM((F462*3+G462*2+H462*1+I462*0)*100/30)</f>
        <v>96.666666666666671</v>
      </c>
    </row>
    <row r="463" spans="1:10" ht="15.6" customHeight="1" thickBot="1" x14ac:dyDescent="0.3">
      <c r="A463" s="121"/>
      <c r="B463" s="4"/>
      <c r="C463" s="4"/>
      <c r="D463" s="7">
        <v>3</v>
      </c>
      <c r="E463" s="4" t="s">
        <v>11</v>
      </c>
      <c r="F463" s="7">
        <v>8</v>
      </c>
      <c r="G463" s="7">
        <v>1</v>
      </c>
      <c r="H463" s="7">
        <v>1</v>
      </c>
      <c r="I463" s="7"/>
      <c r="J463" s="68">
        <f t="shared" si="98"/>
        <v>90</v>
      </c>
    </row>
    <row r="464" spans="1:10" ht="15.6" customHeight="1" thickBot="1" x14ac:dyDescent="0.3">
      <c r="A464" s="121"/>
      <c r="B464" s="4"/>
      <c r="C464" s="4"/>
      <c r="D464" s="7">
        <v>4</v>
      </c>
      <c r="E464" s="4" t="s">
        <v>12</v>
      </c>
      <c r="F464" s="7">
        <v>8</v>
      </c>
      <c r="G464" s="7">
        <v>2</v>
      </c>
      <c r="H464" s="7"/>
      <c r="I464" s="7"/>
      <c r="J464" s="68">
        <f t="shared" si="98"/>
        <v>93.333333333333329</v>
      </c>
    </row>
    <row r="465" spans="1:10" ht="15.6" customHeight="1" thickBot="1" x14ac:dyDescent="0.3">
      <c r="A465" s="121"/>
      <c r="B465" s="4"/>
      <c r="C465" s="4"/>
      <c r="D465" s="7">
        <v>5</v>
      </c>
      <c r="E465" s="4" t="s">
        <v>13</v>
      </c>
      <c r="F465" s="7">
        <v>7</v>
      </c>
      <c r="G465" s="7">
        <v>2</v>
      </c>
      <c r="H465" s="7">
        <v>1</v>
      </c>
      <c r="I465" s="7"/>
      <c r="J465" s="68">
        <f t="shared" si="98"/>
        <v>86.666666666666671</v>
      </c>
    </row>
    <row r="466" spans="1:10" ht="15.6" customHeight="1" thickBot="1" x14ac:dyDescent="0.3">
      <c r="A466" s="121"/>
      <c r="B466" s="4"/>
      <c r="C466" s="4"/>
      <c r="D466" s="7">
        <v>6</v>
      </c>
      <c r="E466" s="4" t="s">
        <v>95</v>
      </c>
      <c r="F466" s="7">
        <v>8</v>
      </c>
      <c r="G466" s="7">
        <v>2</v>
      </c>
      <c r="H466" s="7"/>
      <c r="I466" s="7"/>
      <c r="J466" s="68">
        <f t="shared" si="98"/>
        <v>93.333333333333329</v>
      </c>
    </row>
    <row r="467" spans="1:10" ht="15.6" customHeight="1" thickBot="1" x14ac:dyDescent="0.3">
      <c r="A467" s="121"/>
      <c r="B467" s="4"/>
      <c r="C467" s="4"/>
      <c r="D467" s="7">
        <v>7</v>
      </c>
      <c r="E467" s="4" t="s">
        <v>21</v>
      </c>
      <c r="F467" s="7">
        <v>7</v>
      </c>
      <c r="G467" s="7">
        <v>2</v>
      </c>
      <c r="H467" s="7">
        <v>1</v>
      </c>
      <c r="I467" s="7"/>
      <c r="J467" s="68">
        <f t="shared" si="98"/>
        <v>86.666666666666671</v>
      </c>
    </row>
    <row r="468" spans="1:10" ht="15.6" customHeight="1" thickBot="1" x14ac:dyDescent="0.3">
      <c r="A468" s="121"/>
      <c r="B468" s="4"/>
      <c r="C468" s="4"/>
      <c r="D468" s="7">
        <v>8</v>
      </c>
      <c r="E468" s="122" t="s">
        <v>96</v>
      </c>
      <c r="F468" s="7">
        <v>8</v>
      </c>
      <c r="G468" s="7">
        <v>1</v>
      </c>
      <c r="H468" s="7">
        <v>1</v>
      </c>
      <c r="I468" s="7"/>
      <c r="J468" s="68">
        <f t="shared" si="98"/>
        <v>90</v>
      </c>
    </row>
    <row r="469" spans="1:10" ht="15.6" customHeight="1" thickBot="1" x14ac:dyDescent="0.3">
      <c r="A469" s="121"/>
      <c r="B469" s="4"/>
      <c r="C469" s="4"/>
      <c r="D469" s="7">
        <v>9</v>
      </c>
      <c r="E469" s="4" t="s">
        <v>15</v>
      </c>
      <c r="F469" s="7">
        <v>7</v>
      </c>
      <c r="G469" s="7">
        <v>3</v>
      </c>
      <c r="H469" s="7"/>
      <c r="I469" s="7"/>
      <c r="J469" s="68">
        <f t="shared" si="98"/>
        <v>90</v>
      </c>
    </row>
    <row r="470" spans="1:10" ht="15.6" customHeight="1" thickBot="1" x14ac:dyDescent="0.3">
      <c r="A470" s="121"/>
      <c r="B470" s="4"/>
      <c r="C470" s="4"/>
      <c r="D470" s="7">
        <v>10</v>
      </c>
      <c r="E470" s="4" t="s">
        <v>99</v>
      </c>
      <c r="F470" s="7">
        <v>8</v>
      </c>
      <c r="G470" s="7">
        <v>2</v>
      </c>
      <c r="H470" s="7"/>
      <c r="I470" s="7"/>
      <c r="J470" s="68">
        <f t="shared" si="98"/>
        <v>93.333333333333329</v>
      </c>
    </row>
    <row r="471" spans="1:10" ht="15.6" customHeight="1" thickBot="1" x14ac:dyDescent="0.3">
      <c r="A471" s="121"/>
      <c r="B471" s="4"/>
      <c r="C471" s="4"/>
      <c r="D471" s="7">
        <v>11</v>
      </c>
      <c r="E471" s="4" t="s">
        <v>97</v>
      </c>
      <c r="F471" s="7">
        <v>8</v>
      </c>
      <c r="G471" s="7">
        <v>2</v>
      </c>
      <c r="H471" s="7"/>
      <c r="I471" s="7"/>
      <c r="J471" s="68">
        <f t="shared" si="98"/>
        <v>93.333333333333329</v>
      </c>
    </row>
    <row r="472" spans="1:10" ht="15.6" customHeight="1" thickBot="1" x14ac:dyDescent="0.3">
      <c r="A472" s="121"/>
      <c r="B472" s="4"/>
      <c r="C472" s="4"/>
      <c r="D472" s="7">
        <v>12</v>
      </c>
      <c r="E472" s="4" t="s">
        <v>98</v>
      </c>
      <c r="F472" s="7">
        <v>7</v>
      </c>
      <c r="G472" s="7">
        <v>1</v>
      </c>
      <c r="H472" s="7"/>
      <c r="I472" s="7">
        <v>2</v>
      </c>
      <c r="J472" s="68">
        <f t="shared" si="98"/>
        <v>76.666666666666671</v>
      </c>
    </row>
    <row r="473" spans="1:10" ht="15.6" customHeight="1" thickBot="1" x14ac:dyDescent="0.3">
      <c r="A473" s="121"/>
      <c r="B473" s="4"/>
      <c r="C473" s="4"/>
      <c r="D473" s="7">
        <v>13</v>
      </c>
      <c r="E473" s="4" t="s">
        <v>17</v>
      </c>
      <c r="F473" s="22">
        <v>9</v>
      </c>
      <c r="G473" s="7">
        <v>1</v>
      </c>
      <c r="H473" s="7"/>
      <c r="I473" s="7"/>
      <c r="J473" s="68">
        <f t="shared" si="98"/>
        <v>96.666666666666671</v>
      </c>
    </row>
    <row r="474" spans="1:10" ht="15.6" customHeight="1" thickBot="1" x14ac:dyDescent="0.3">
      <c r="A474" s="121"/>
      <c r="B474" s="4"/>
      <c r="C474" s="4"/>
      <c r="D474" s="7">
        <v>14</v>
      </c>
      <c r="E474" s="124" t="s">
        <v>18</v>
      </c>
      <c r="F474" s="24">
        <v>9</v>
      </c>
      <c r="G474" s="7">
        <v>1</v>
      </c>
      <c r="H474" s="7"/>
      <c r="I474" s="7"/>
      <c r="J474" s="68">
        <f t="shared" si="98"/>
        <v>96.666666666666671</v>
      </c>
    </row>
    <row r="475" spans="1:10" ht="15.6" customHeight="1" thickBot="1" x14ac:dyDescent="0.3">
      <c r="A475" s="121"/>
      <c r="B475" s="4"/>
      <c r="C475" s="4"/>
      <c r="D475" s="7">
        <v>15</v>
      </c>
      <c r="E475" s="4" t="s">
        <v>19</v>
      </c>
      <c r="F475" s="7">
        <v>9</v>
      </c>
      <c r="G475" s="7">
        <v>1</v>
      </c>
      <c r="H475" s="7"/>
      <c r="I475" s="7"/>
      <c r="J475" s="68">
        <f t="shared" si="98"/>
        <v>96.666666666666671</v>
      </c>
    </row>
    <row r="476" spans="1:10" ht="15.6" customHeight="1" thickBot="1" x14ac:dyDescent="0.3">
      <c r="A476" s="121"/>
      <c r="B476" s="4"/>
      <c r="C476" s="4"/>
      <c r="D476" s="7"/>
      <c r="E476" s="4" t="s">
        <v>6</v>
      </c>
      <c r="F476" s="79">
        <f t="shared" ref="F476" si="99">SUM(F461:F475)/15</f>
        <v>8.0666666666666664</v>
      </c>
      <c r="G476" s="79">
        <f t="shared" ref="G476" si="100">SUM(G461:G475)/15</f>
        <v>1.5333333333333334</v>
      </c>
      <c r="H476" s="79">
        <f t="shared" ref="H476" si="101">SUM(H461:H475)/15</f>
        <v>0.26666666666666666</v>
      </c>
      <c r="I476" s="79">
        <f t="shared" ref="I476" si="102">SUM(I461:I475)/15</f>
        <v>0.13333333333333333</v>
      </c>
      <c r="J476" s="80">
        <f>SUM(J461:J475)/15</f>
        <v>91.7777777777778</v>
      </c>
    </row>
    <row r="477" spans="1:10" s="126" customFormat="1" ht="24.75" customHeight="1" x14ac:dyDescent="0.2">
      <c r="A477" s="230" t="s">
        <v>239</v>
      </c>
      <c r="B477" s="259">
        <v>13</v>
      </c>
      <c r="C477" s="259">
        <v>10</v>
      </c>
      <c r="D477" s="110">
        <v>30</v>
      </c>
      <c r="E477" s="261"/>
      <c r="F477" s="259">
        <v>3</v>
      </c>
      <c r="G477" s="259">
        <v>2</v>
      </c>
      <c r="H477" s="113">
        <v>1</v>
      </c>
      <c r="I477" s="113">
        <v>0</v>
      </c>
      <c r="J477" s="263" t="s">
        <v>62</v>
      </c>
    </row>
    <row r="478" spans="1:10" s="126" customFormat="1" ht="12.6" customHeight="1" thickBot="1" x14ac:dyDescent="0.25">
      <c r="A478" s="112" t="s">
        <v>104</v>
      </c>
      <c r="B478" s="260"/>
      <c r="C478" s="260"/>
      <c r="D478" s="111"/>
      <c r="E478" s="262"/>
      <c r="F478" s="260"/>
      <c r="G478" s="260"/>
      <c r="H478" s="109"/>
      <c r="I478" s="109"/>
      <c r="J478" s="264"/>
    </row>
    <row r="479" spans="1:10" ht="15.6" customHeight="1" thickBot="1" x14ac:dyDescent="0.3">
      <c r="A479" s="121"/>
      <c r="B479" s="4"/>
      <c r="C479" s="4"/>
      <c r="D479" s="7">
        <v>1</v>
      </c>
      <c r="E479" s="4" t="s">
        <v>9</v>
      </c>
      <c r="F479" s="7">
        <v>8</v>
      </c>
      <c r="G479" s="7">
        <v>1</v>
      </c>
      <c r="H479" s="7">
        <v>1</v>
      </c>
      <c r="I479" s="7"/>
      <c r="J479" s="68">
        <f>SUM((F479*3+G479*2+H479*1+I479*0)*100/30)</f>
        <v>90</v>
      </c>
    </row>
    <row r="480" spans="1:10" ht="15.6" customHeight="1" thickBot="1" x14ac:dyDescent="0.3">
      <c r="A480" s="121"/>
      <c r="B480" s="4"/>
      <c r="C480" s="4"/>
      <c r="D480" s="7">
        <v>2</v>
      </c>
      <c r="E480" s="4" t="s">
        <v>10</v>
      </c>
      <c r="F480" s="7">
        <v>8</v>
      </c>
      <c r="G480" s="7">
        <v>2</v>
      </c>
      <c r="H480" s="7"/>
      <c r="I480" s="7"/>
      <c r="J480" s="68">
        <f t="shared" ref="J480:J493" si="103">SUM((F480*3+G480*2+H480*1+I480*0)*100/30)</f>
        <v>93.333333333333329</v>
      </c>
    </row>
    <row r="481" spans="1:10" ht="15.6" customHeight="1" thickBot="1" x14ac:dyDescent="0.3">
      <c r="A481" s="121"/>
      <c r="B481" s="4"/>
      <c r="C481" s="4"/>
      <c r="D481" s="7">
        <v>3</v>
      </c>
      <c r="E481" s="4" t="s">
        <v>11</v>
      </c>
      <c r="F481" s="7">
        <v>7</v>
      </c>
      <c r="G481" s="7">
        <v>3</v>
      </c>
      <c r="H481" s="7"/>
      <c r="I481" s="7"/>
      <c r="J481" s="68">
        <f t="shared" si="103"/>
        <v>90</v>
      </c>
    </row>
    <row r="482" spans="1:10" ht="15.6" customHeight="1" thickBot="1" x14ac:dyDescent="0.3">
      <c r="A482" s="121"/>
      <c r="B482" s="4"/>
      <c r="C482" s="4"/>
      <c r="D482" s="7">
        <v>4</v>
      </c>
      <c r="E482" s="4" t="s">
        <v>12</v>
      </c>
      <c r="F482" s="7">
        <v>7</v>
      </c>
      <c r="G482" s="7">
        <v>3</v>
      </c>
      <c r="H482" s="7"/>
      <c r="I482" s="7"/>
      <c r="J482" s="68">
        <f t="shared" si="103"/>
        <v>90</v>
      </c>
    </row>
    <row r="483" spans="1:10" ht="15.6" customHeight="1" thickBot="1" x14ac:dyDescent="0.3">
      <c r="A483" s="121"/>
      <c r="B483" s="4"/>
      <c r="C483" s="4"/>
      <c r="D483" s="7">
        <v>5</v>
      </c>
      <c r="E483" s="4" t="s">
        <v>13</v>
      </c>
      <c r="F483" s="7">
        <v>7</v>
      </c>
      <c r="G483" s="7">
        <v>1</v>
      </c>
      <c r="H483" s="7">
        <v>1</v>
      </c>
      <c r="I483" s="7">
        <v>1</v>
      </c>
      <c r="J483" s="68">
        <f t="shared" si="103"/>
        <v>80</v>
      </c>
    </row>
    <row r="484" spans="1:10" ht="15.6" customHeight="1" thickBot="1" x14ac:dyDescent="0.3">
      <c r="A484" s="121"/>
      <c r="B484" s="4"/>
      <c r="C484" s="4"/>
      <c r="D484" s="7">
        <v>6</v>
      </c>
      <c r="E484" s="4" t="s">
        <v>95</v>
      </c>
      <c r="F484" s="7">
        <v>8</v>
      </c>
      <c r="G484" s="7">
        <v>2</v>
      </c>
      <c r="H484" s="7"/>
      <c r="I484" s="7"/>
      <c r="J484" s="68">
        <f t="shared" si="103"/>
        <v>93.333333333333329</v>
      </c>
    </row>
    <row r="485" spans="1:10" ht="15.6" customHeight="1" thickBot="1" x14ac:dyDescent="0.3">
      <c r="A485" s="121"/>
      <c r="B485" s="4"/>
      <c r="C485" s="4"/>
      <c r="D485" s="7">
        <v>7</v>
      </c>
      <c r="E485" s="4" t="s">
        <v>21</v>
      </c>
      <c r="F485" s="7">
        <v>7</v>
      </c>
      <c r="G485" s="7">
        <v>2</v>
      </c>
      <c r="H485" s="7">
        <v>1</v>
      </c>
      <c r="I485" s="7"/>
      <c r="J485" s="68">
        <f t="shared" si="103"/>
        <v>86.666666666666671</v>
      </c>
    </row>
    <row r="486" spans="1:10" ht="15.6" customHeight="1" thickBot="1" x14ac:dyDescent="0.3">
      <c r="A486" s="121"/>
      <c r="B486" s="4"/>
      <c r="C486" s="4"/>
      <c r="D486" s="7">
        <v>8</v>
      </c>
      <c r="E486" s="122" t="s">
        <v>96</v>
      </c>
      <c r="F486" s="7">
        <v>7</v>
      </c>
      <c r="G486" s="7">
        <v>2</v>
      </c>
      <c r="H486" s="7">
        <v>1</v>
      </c>
      <c r="I486" s="7"/>
      <c r="J486" s="68">
        <f t="shared" si="103"/>
        <v>86.666666666666671</v>
      </c>
    </row>
    <row r="487" spans="1:10" ht="15.6" customHeight="1" thickBot="1" x14ac:dyDescent="0.3">
      <c r="A487" s="121"/>
      <c r="B487" s="4"/>
      <c r="C487" s="4"/>
      <c r="D487" s="7">
        <v>9</v>
      </c>
      <c r="E487" s="4" t="s">
        <v>15</v>
      </c>
      <c r="F487" s="7">
        <v>7</v>
      </c>
      <c r="G487" s="7">
        <v>3</v>
      </c>
      <c r="H487" s="7"/>
      <c r="I487" s="7"/>
      <c r="J487" s="68">
        <f t="shared" si="103"/>
        <v>90</v>
      </c>
    </row>
    <row r="488" spans="1:10" ht="15.6" customHeight="1" thickBot="1" x14ac:dyDescent="0.3">
      <c r="A488" s="121"/>
      <c r="B488" s="4"/>
      <c r="C488" s="4"/>
      <c r="D488" s="7">
        <v>10</v>
      </c>
      <c r="E488" s="4" t="s">
        <v>99</v>
      </c>
      <c r="F488" s="7">
        <v>8</v>
      </c>
      <c r="G488" s="7">
        <v>2</v>
      </c>
      <c r="H488" s="7"/>
      <c r="I488" s="7"/>
      <c r="J488" s="68">
        <f t="shared" si="103"/>
        <v>93.333333333333329</v>
      </c>
    </row>
    <row r="489" spans="1:10" ht="15.6" customHeight="1" thickBot="1" x14ac:dyDescent="0.3">
      <c r="A489" s="121"/>
      <c r="B489" s="4"/>
      <c r="C489" s="4"/>
      <c r="D489" s="7">
        <v>11</v>
      </c>
      <c r="E489" s="4" t="s">
        <v>97</v>
      </c>
      <c r="F489" s="7">
        <v>9</v>
      </c>
      <c r="G489" s="7">
        <v>1</v>
      </c>
      <c r="H489" s="7"/>
      <c r="I489" s="7"/>
      <c r="J489" s="68">
        <f t="shared" si="103"/>
        <v>96.666666666666671</v>
      </c>
    </row>
    <row r="490" spans="1:10" ht="15.6" customHeight="1" thickBot="1" x14ac:dyDescent="0.3">
      <c r="A490" s="121"/>
      <c r="B490" s="4"/>
      <c r="C490" s="4"/>
      <c r="D490" s="7">
        <v>12</v>
      </c>
      <c r="E490" s="4" t="s">
        <v>98</v>
      </c>
      <c r="F490" s="7">
        <v>7</v>
      </c>
      <c r="G490" s="7">
        <v>2</v>
      </c>
      <c r="H490" s="7"/>
      <c r="I490" s="7">
        <v>1</v>
      </c>
      <c r="J490" s="68">
        <f t="shared" si="103"/>
        <v>83.333333333333329</v>
      </c>
    </row>
    <row r="491" spans="1:10" ht="15.6" customHeight="1" thickBot="1" x14ac:dyDescent="0.3">
      <c r="A491" s="121"/>
      <c r="B491" s="4"/>
      <c r="C491" s="4"/>
      <c r="D491" s="7">
        <v>13</v>
      </c>
      <c r="E491" s="4" t="s">
        <v>17</v>
      </c>
      <c r="F491" s="22">
        <v>7</v>
      </c>
      <c r="G491" s="7">
        <v>3</v>
      </c>
      <c r="H491" s="7"/>
      <c r="I491" s="7"/>
      <c r="J491" s="68">
        <f t="shared" si="103"/>
        <v>90</v>
      </c>
    </row>
    <row r="492" spans="1:10" ht="15.6" customHeight="1" thickBot="1" x14ac:dyDescent="0.3">
      <c r="A492" s="121"/>
      <c r="B492" s="4"/>
      <c r="C492" s="4"/>
      <c r="D492" s="7">
        <v>14</v>
      </c>
      <c r="E492" s="124" t="s">
        <v>18</v>
      </c>
      <c r="F492" s="24">
        <v>7</v>
      </c>
      <c r="G492" s="7">
        <v>3</v>
      </c>
      <c r="H492" s="7"/>
      <c r="I492" s="7"/>
      <c r="J492" s="68">
        <f t="shared" si="103"/>
        <v>90</v>
      </c>
    </row>
    <row r="493" spans="1:10" ht="15.6" customHeight="1" thickBot="1" x14ac:dyDescent="0.3">
      <c r="A493" s="121"/>
      <c r="B493" s="4"/>
      <c r="C493" s="4"/>
      <c r="D493" s="7">
        <v>15</v>
      </c>
      <c r="E493" s="4" t="s">
        <v>19</v>
      </c>
      <c r="F493" s="7">
        <v>8</v>
      </c>
      <c r="G493" s="7">
        <v>2</v>
      </c>
      <c r="H493" s="7"/>
      <c r="I493" s="7"/>
      <c r="J493" s="68">
        <f t="shared" si="103"/>
        <v>93.333333333333329</v>
      </c>
    </row>
    <row r="494" spans="1:10" ht="15.6" customHeight="1" thickBot="1" x14ac:dyDescent="0.3">
      <c r="A494" s="121"/>
      <c r="B494" s="4"/>
      <c r="C494" s="4"/>
      <c r="D494" s="7"/>
      <c r="E494" s="4" t="s">
        <v>6</v>
      </c>
      <c r="F494" s="79">
        <v>8</v>
      </c>
      <c r="G494" s="79">
        <f t="shared" ref="G494" si="104">SUM(G479:G493)/15</f>
        <v>2.1333333333333333</v>
      </c>
      <c r="H494" s="79">
        <f t="shared" ref="H494" si="105">SUM(H479:H493)/15</f>
        <v>0.26666666666666666</v>
      </c>
      <c r="I494" s="79">
        <f t="shared" ref="I494" si="106">SUM(I479:I493)/15</f>
        <v>0.13333333333333333</v>
      </c>
      <c r="J494" s="80">
        <f>SUM(J479:J493)/15</f>
        <v>89.777777777777771</v>
      </c>
    </row>
    <row r="495" spans="1:10" s="126" customFormat="1" ht="24" customHeight="1" x14ac:dyDescent="0.2">
      <c r="A495" s="230" t="s">
        <v>240</v>
      </c>
      <c r="B495" s="261">
        <v>13</v>
      </c>
      <c r="C495" s="259">
        <v>10</v>
      </c>
      <c r="D495" s="110">
        <v>30</v>
      </c>
      <c r="E495" s="261"/>
      <c r="F495" s="259">
        <v>3</v>
      </c>
      <c r="G495" s="259">
        <v>2</v>
      </c>
      <c r="H495" s="113">
        <v>1</v>
      </c>
      <c r="I495" s="113">
        <v>0</v>
      </c>
      <c r="J495" s="263" t="s">
        <v>62</v>
      </c>
    </row>
    <row r="496" spans="1:10" s="126" customFormat="1" ht="12" customHeight="1" thickBot="1" x14ac:dyDescent="0.25">
      <c r="A496" s="112" t="s">
        <v>34</v>
      </c>
      <c r="B496" s="262"/>
      <c r="C496" s="260"/>
      <c r="D496" s="111"/>
      <c r="E496" s="262"/>
      <c r="F496" s="260"/>
      <c r="G496" s="260"/>
      <c r="H496" s="109"/>
      <c r="I496" s="109"/>
      <c r="J496" s="264"/>
    </row>
    <row r="497" spans="1:10" ht="15.6" customHeight="1" thickBot="1" x14ac:dyDescent="0.3">
      <c r="A497" s="121"/>
      <c r="B497" s="4"/>
      <c r="C497" s="4"/>
      <c r="D497" s="7">
        <v>1</v>
      </c>
      <c r="E497" s="4" t="s">
        <v>9</v>
      </c>
      <c r="F497" s="7">
        <v>9</v>
      </c>
      <c r="G497" s="7">
        <v>1</v>
      </c>
      <c r="H497" s="7"/>
      <c r="I497" s="7"/>
      <c r="J497" s="68">
        <f>SUM((F497*3+G497*2+H497*1+I497*0)*100/30)</f>
        <v>96.666666666666671</v>
      </c>
    </row>
    <row r="498" spans="1:10" ht="15.6" customHeight="1" thickBot="1" x14ac:dyDescent="0.3">
      <c r="A498" s="121"/>
      <c r="B498" s="4"/>
      <c r="C498" s="4"/>
      <c r="D498" s="7">
        <v>2</v>
      </c>
      <c r="E498" s="4" t="s">
        <v>10</v>
      </c>
      <c r="F498" s="7">
        <v>8</v>
      </c>
      <c r="G498" s="7">
        <v>2</v>
      </c>
      <c r="H498" s="7"/>
      <c r="I498" s="7"/>
      <c r="J498" s="68">
        <f t="shared" ref="J498:J511" si="107">SUM((F498*3+G498*2+H498*1+I498*0)*100/30)</f>
        <v>93.333333333333329</v>
      </c>
    </row>
    <row r="499" spans="1:10" ht="15.6" customHeight="1" thickBot="1" x14ac:dyDescent="0.3">
      <c r="A499" s="121"/>
      <c r="B499" s="4"/>
      <c r="C499" s="4"/>
      <c r="D499" s="7">
        <v>3</v>
      </c>
      <c r="E499" s="4" t="s">
        <v>11</v>
      </c>
      <c r="F499" s="7">
        <v>9</v>
      </c>
      <c r="G499" s="7">
        <v>1</v>
      </c>
      <c r="H499" s="7"/>
      <c r="I499" s="7"/>
      <c r="J499" s="68">
        <f t="shared" si="107"/>
        <v>96.666666666666671</v>
      </c>
    </row>
    <row r="500" spans="1:10" ht="15.6" customHeight="1" thickBot="1" x14ac:dyDescent="0.3">
      <c r="A500" s="121"/>
      <c r="B500" s="4"/>
      <c r="C500" s="4"/>
      <c r="D500" s="7">
        <v>4</v>
      </c>
      <c r="E500" s="4" t="s">
        <v>12</v>
      </c>
      <c r="F500" s="7">
        <v>9</v>
      </c>
      <c r="G500" s="7">
        <v>1</v>
      </c>
      <c r="H500" s="7"/>
      <c r="I500" s="7"/>
      <c r="J500" s="68">
        <f t="shared" si="107"/>
        <v>96.666666666666671</v>
      </c>
    </row>
    <row r="501" spans="1:10" ht="15.6" customHeight="1" thickBot="1" x14ac:dyDescent="0.3">
      <c r="A501" s="121"/>
      <c r="B501" s="4"/>
      <c r="C501" s="4"/>
      <c r="D501" s="7">
        <v>5</v>
      </c>
      <c r="E501" s="4" t="s">
        <v>13</v>
      </c>
      <c r="F501" s="7">
        <v>9</v>
      </c>
      <c r="G501" s="7">
        <v>1</v>
      </c>
      <c r="H501" s="7"/>
      <c r="I501" s="7"/>
      <c r="J501" s="68">
        <f t="shared" si="107"/>
        <v>96.666666666666671</v>
      </c>
    </row>
    <row r="502" spans="1:10" ht="15.6" customHeight="1" thickBot="1" x14ac:dyDescent="0.3">
      <c r="A502" s="121"/>
      <c r="B502" s="4"/>
      <c r="C502" s="4"/>
      <c r="D502" s="7">
        <v>6</v>
      </c>
      <c r="E502" s="4" t="s">
        <v>95</v>
      </c>
      <c r="F502" s="7">
        <v>8</v>
      </c>
      <c r="G502" s="7">
        <v>2</v>
      </c>
      <c r="H502" s="7"/>
      <c r="I502" s="7"/>
      <c r="J502" s="68">
        <f t="shared" si="107"/>
        <v>93.333333333333329</v>
      </c>
    </row>
    <row r="503" spans="1:10" ht="15.6" customHeight="1" thickBot="1" x14ac:dyDescent="0.3">
      <c r="A503" s="121"/>
      <c r="B503" s="4"/>
      <c r="C503" s="4"/>
      <c r="D503" s="7">
        <v>7</v>
      </c>
      <c r="E503" s="4" t="s">
        <v>21</v>
      </c>
      <c r="F503" s="7">
        <v>8</v>
      </c>
      <c r="G503" s="7">
        <v>2</v>
      </c>
      <c r="H503" s="7"/>
      <c r="I503" s="7"/>
      <c r="J503" s="68">
        <f t="shared" si="107"/>
        <v>93.333333333333329</v>
      </c>
    </row>
    <row r="504" spans="1:10" ht="15.6" customHeight="1" thickBot="1" x14ac:dyDescent="0.3">
      <c r="A504" s="121"/>
      <c r="B504" s="4"/>
      <c r="C504" s="4"/>
      <c r="D504" s="7">
        <v>8</v>
      </c>
      <c r="E504" s="122" t="s">
        <v>96</v>
      </c>
      <c r="F504" s="7">
        <v>8</v>
      </c>
      <c r="G504" s="7">
        <v>2</v>
      </c>
      <c r="H504" s="7"/>
      <c r="I504" s="7"/>
      <c r="J504" s="68">
        <f t="shared" si="107"/>
        <v>93.333333333333329</v>
      </c>
    </row>
    <row r="505" spans="1:10" ht="15.6" customHeight="1" thickBot="1" x14ac:dyDescent="0.3">
      <c r="A505" s="121"/>
      <c r="B505" s="4"/>
      <c r="C505" s="4"/>
      <c r="D505" s="7">
        <v>9</v>
      </c>
      <c r="E505" s="4" t="s">
        <v>15</v>
      </c>
      <c r="F505" s="7">
        <v>9</v>
      </c>
      <c r="G505" s="7">
        <v>1</v>
      </c>
      <c r="H505" s="7"/>
      <c r="I505" s="7"/>
      <c r="J505" s="68">
        <f t="shared" si="107"/>
        <v>96.666666666666671</v>
      </c>
    </row>
    <row r="506" spans="1:10" ht="15.6" customHeight="1" thickBot="1" x14ac:dyDescent="0.3">
      <c r="A506" s="121"/>
      <c r="B506" s="4"/>
      <c r="C506" s="4"/>
      <c r="D506" s="7">
        <v>10</v>
      </c>
      <c r="E506" s="4" t="s">
        <v>99</v>
      </c>
      <c r="F506" s="7">
        <v>8</v>
      </c>
      <c r="G506" s="7">
        <v>2</v>
      </c>
      <c r="H506" s="7"/>
      <c r="I506" s="7"/>
      <c r="J506" s="68">
        <f t="shared" si="107"/>
        <v>93.333333333333329</v>
      </c>
    </row>
    <row r="507" spans="1:10" ht="15.6" customHeight="1" thickBot="1" x14ac:dyDescent="0.3">
      <c r="A507" s="121"/>
      <c r="B507" s="4"/>
      <c r="C507" s="4"/>
      <c r="D507" s="7">
        <v>11</v>
      </c>
      <c r="E507" s="4" t="s">
        <v>97</v>
      </c>
      <c r="F507" s="7">
        <v>9</v>
      </c>
      <c r="G507" s="7">
        <v>1</v>
      </c>
      <c r="H507" s="7"/>
      <c r="I507" s="7"/>
      <c r="J507" s="68">
        <f t="shared" si="107"/>
        <v>96.666666666666671</v>
      </c>
    </row>
    <row r="508" spans="1:10" ht="15.6" customHeight="1" thickBot="1" x14ac:dyDescent="0.3">
      <c r="A508" s="121"/>
      <c r="B508" s="4"/>
      <c r="C508" s="4"/>
      <c r="D508" s="7">
        <v>12</v>
      </c>
      <c r="E508" s="4" t="s">
        <v>98</v>
      </c>
      <c r="F508" s="7">
        <v>10</v>
      </c>
      <c r="G508" s="7"/>
      <c r="H508" s="7"/>
      <c r="I508" s="7"/>
      <c r="J508" s="68">
        <f t="shared" si="107"/>
        <v>100</v>
      </c>
    </row>
    <row r="509" spans="1:10" ht="15.6" customHeight="1" thickBot="1" x14ac:dyDescent="0.3">
      <c r="A509" s="121"/>
      <c r="B509" s="4"/>
      <c r="C509" s="4"/>
      <c r="D509" s="7">
        <v>13</v>
      </c>
      <c r="E509" s="4" t="s">
        <v>17</v>
      </c>
      <c r="F509" s="22">
        <v>8</v>
      </c>
      <c r="G509" s="7">
        <v>2</v>
      </c>
      <c r="H509" s="7"/>
      <c r="I509" s="7"/>
      <c r="J509" s="68">
        <f t="shared" si="107"/>
        <v>93.333333333333329</v>
      </c>
    </row>
    <row r="510" spans="1:10" ht="15.6" customHeight="1" thickBot="1" x14ac:dyDescent="0.3">
      <c r="A510" s="121"/>
      <c r="B510" s="4"/>
      <c r="C510" s="4"/>
      <c r="D510" s="7">
        <v>14</v>
      </c>
      <c r="E510" s="124" t="s">
        <v>18</v>
      </c>
      <c r="F510" s="24">
        <v>8</v>
      </c>
      <c r="G510" s="7">
        <v>2</v>
      </c>
      <c r="H510" s="7"/>
      <c r="I510" s="7"/>
      <c r="J510" s="68">
        <f t="shared" si="107"/>
        <v>93.333333333333329</v>
      </c>
    </row>
    <row r="511" spans="1:10" ht="15.6" customHeight="1" thickBot="1" x14ac:dyDescent="0.3">
      <c r="A511" s="121"/>
      <c r="B511" s="4"/>
      <c r="C511" s="4"/>
      <c r="D511" s="7">
        <v>15</v>
      </c>
      <c r="E511" s="4" t="s">
        <v>19</v>
      </c>
      <c r="F511" s="7">
        <v>8</v>
      </c>
      <c r="G511" s="7">
        <v>2</v>
      </c>
      <c r="H511" s="7"/>
      <c r="I511" s="7"/>
      <c r="J511" s="68">
        <f t="shared" si="107"/>
        <v>93.333333333333329</v>
      </c>
    </row>
    <row r="512" spans="1:10" ht="15.6" customHeight="1" thickBot="1" x14ac:dyDescent="0.3">
      <c r="A512" s="121"/>
      <c r="B512" s="4"/>
      <c r="C512" s="4"/>
      <c r="D512" s="7"/>
      <c r="E512" s="4" t="s">
        <v>6</v>
      </c>
      <c r="F512" s="79">
        <f t="shared" ref="F512" si="108">SUM(F497:F511)/15</f>
        <v>8.5333333333333332</v>
      </c>
      <c r="G512" s="79">
        <f t="shared" ref="G512" si="109">SUM(G497:G511)/15</f>
        <v>1.4666666666666666</v>
      </c>
      <c r="H512" s="79">
        <f t="shared" ref="H512" si="110">SUM(H497:H511)/15</f>
        <v>0</v>
      </c>
      <c r="I512" s="79">
        <f t="shared" ref="I512" si="111">SUM(I497:I511)/15</f>
        <v>0</v>
      </c>
      <c r="J512" s="80">
        <f>SUM(J497:J511)/15</f>
        <v>95.1111111111111</v>
      </c>
    </row>
    <row r="513" spans="1:10" s="126" customFormat="1" ht="33.75" customHeight="1" x14ac:dyDescent="0.2">
      <c r="A513" s="230" t="s">
        <v>241</v>
      </c>
      <c r="B513" s="259">
        <v>52</v>
      </c>
      <c r="C513" s="259">
        <v>30</v>
      </c>
      <c r="D513" s="110">
        <v>90</v>
      </c>
      <c r="E513" s="261"/>
      <c r="F513" s="259"/>
      <c r="G513" s="259"/>
      <c r="H513" s="113"/>
      <c r="I513" s="113"/>
      <c r="J513" s="263" t="s">
        <v>62</v>
      </c>
    </row>
    <row r="514" spans="1:10" s="126" customFormat="1" ht="12.6" customHeight="1" thickBot="1" x14ac:dyDescent="0.25">
      <c r="A514" s="112" t="s">
        <v>112</v>
      </c>
      <c r="B514" s="260"/>
      <c r="C514" s="260"/>
      <c r="D514" s="111"/>
      <c r="E514" s="262"/>
      <c r="F514" s="260"/>
      <c r="G514" s="260"/>
      <c r="H514" s="109"/>
      <c r="I514" s="109"/>
      <c r="J514" s="264"/>
    </row>
    <row r="515" spans="1:10" ht="15.6" customHeight="1" thickBot="1" x14ac:dyDescent="0.3">
      <c r="A515" s="121"/>
      <c r="B515" s="4"/>
      <c r="C515" s="4"/>
      <c r="D515" s="7">
        <v>1</v>
      </c>
      <c r="E515" s="4" t="s">
        <v>9</v>
      </c>
      <c r="F515" s="7">
        <v>25</v>
      </c>
      <c r="G515" s="7">
        <v>4</v>
      </c>
      <c r="H515" s="7">
        <v>1</v>
      </c>
      <c r="I515" s="7"/>
      <c r="J515" s="68">
        <f>SUM((F515*3+G515*2+H515*1+I515*0)*100/90)</f>
        <v>93.333333333333329</v>
      </c>
    </row>
    <row r="516" spans="1:10" ht="15.6" customHeight="1" thickBot="1" x14ac:dyDescent="0.3">
      <c r="A516" s="121"/>
      <c r="B516" s="4"/>
      <c r="C516" s="4"/>
      <c r="D516" s="7">
        <v>2</v>
      </c>
      <c r="E516" s="4" t="s">
        <v>10</v>
      </c>
      <c r="F516" s="7">
        <v>23</v>
      </c>
      <c r="G516" s="7">
        <v>6</v>
      </c>
      <c r="H516" s="7">
        <v>1</v>
      </c>
      <c r="I516" s="7"/>
      <c r="J516" s="68">
        <f t="shared" ref="J516:J529" si="112">SUM((F516*3+G516*2+H516*1+I516*0)*100/90)</f>
        <v>91.111111111111114</v>
      </c>
    </row>
    <row r="517" spans="1:10" ht="15.6" customHeight="1" thickBot="1" x14ac:dyDescent="0.3">
      <c r="A517" s="121"/>
      <c r="B517" s="4"/>
      <c r="C517" s="4"/>
      <c r="D517" s="7">
        <v>3</v>
      </c>
      <c r="E517" s="4" t="s">
        <v>11</v>
      </c>
      <c r="F517" s="7">
        <v>25</v>
      </c>
      <c r="G517" s="7">
        <v>3</v>
      </c>
      <c r="H517" s="7">
        <v>2</v>
      </c>
      <c r="I517" s="7"/>
      <c r="J517" s="68">
        <f t="shared" si="112"/>
        <v>92.222222222222229</v>
      </c>
    </row>
    <row r="518" spans="1:10" ht="15.6" customHeight="1" thickBot="1" x14ac:dyDescent="0.3">
      <c r="A518" s="121"/>
      <c r="B518" s="4"/>
      <c r="C518" s="4"/>
      <c r="D518" s="7">
        <v>4</v>
      </c>
      <c r="E518" s="4" t="s">
        <v>12</v>
      </c>
      <c r="F518" s="7">
        <v>26</v>
      </c>
      <c r="G518" s="7">
        <v>3</v>
      </c>
      <c r="H518" s="7">
        <v>1</v>
      </c>
      <c r="I518" s="7"/>
      <c r="J518" s="68">
        <f t="shared" si="112"/>
        <v>94.444444444444443</v>
      </c>
    </row>
    <row r="519" spans="1:10" ht="15.6" customHeight="1" thickBot="1" x14ac:dyDescent="0.3">
      <c r="A519" s="121"/>
      <c r="B519" s="4"/>
      <c r="C519" s="4"/>
      <c r="D519" s="7">
        <v>5</v>
      </c>
      <c r="E519" s="4" t="s">
        <v>13</v>
      </c>
      <c r="F519" s="7">
        <v>24</v>
      </c>
      <c r="G519" s="7">
        <v>5</v>
      </c>
      <c r="H519" s="7">
        <v>1</v>
      </c>
      <c r="I519" s="7"/>
      <c r="J519" s="68">
        <f t="shared" si="112"/>
        <v>92.222222222222229</v>
      </c>
    </row>
    <row r="520" spans="1:10" ht="15.6" customHeight="1" thickBot="1" x14ac:dyDescent="0.3">
      <c r="A520" s="121"/>
      <c r="B520" s="4"/>
      <c r="C520" s="4"/>
      <c r="D520" s="7">
        <v>6</v>
      </c>
      <c r="E520" s="4" t="s">
        <v>95</v>
      </c>
      <c r="F520" s="7">
        <v>24</v>
      </c>
      <c r="G520" s="7">
        <v>5</v>
      </c>
      <c r="H520" s="7">
        <v>1</v>
      </c>
      <c r="I520" s="7"/>
      <c r="J520" s="68">
        <f t="shared" si="112"/>
        <v>92.222222222222229</v>
      </c>
    </row>
    <row r="521" spans="1:10" ht="15.6" customHeight="1" thickBot="1" x14ac:dyDescent="0.3">
      <c r="A521" s="121"/>
      <c r="B521" s="4"/>
      <c r="C521" s="4"/>
      <c r="D521" s="7">
        <v>7</v>
      </c>
      <c r="E521" s="4" t="s">
        <v>21</v>
      </c>
      <c r="F521" s="7">
        <v>24</v>
      </c>
      <c r="G521" s="7">
        <v>5</v>
      </c>
      <c r="H521" s="7">
        <v>1</v>
      </c>
      <c r="I521" s="7"/>
      <c r="J521" s="68">
        <f t="shared" si="112"/>
        <v>92.222222222222229</v>
      </c>
    </row>
    <row r="522" spans="1:10" ht="15.6" customHeight="1" thickBot="1" x14ac:dyDescent="0.3">
      <c r="A522" s="121"/>
      <c r="B522" s="4"/>
      <c r="C522" s="4"/>
      <c r="D522" s="7">
        <v>8</v>
      </c>
      <c r="E522" s="122" t="s">
        <v>96</v>
      </c>
      <c r="F522" s="7">
        <v>25</v>
      </c>
      <c r="G522" s="7">
        <v>3</v>
      </c>
      <c r="H522" s="7">
        <v>2</v>
      </c>
      <c r="I522" s="7"/>
      <c r="J522" s="68">
        <f t="shared" si="112"/>
        <v>92.222222222222229</v>
      </c>
    </row>
    <row r="523" spans="1:10" ht="15.6" customHeight="1" thickBot="1" x14ac:dyDescent="0.3">
      <c r="A523" s="121"/>
      <c r="B523" s="4"/>
      <c r="C523" s="4"/>
      <c r="D523" s="7">
        <v>9</v>
      </c>
      <c r="E523" s="4" t="s">
        <v>15</v>
      </c>
      <c r="F523" s="7">
        <v>22</v>
      </c>
      <c r="G523" s="7">
        <v>6</v>
      </c>
      <c r="H523" s="7">
        <v>1</v>
      </c>
      <c r="I523" s="7">
        <v>1</v>
      </c>
      <c r="J523" s="68">
        <f t="shared" si="112"/>
        <v>87.777777777777771</v>
      </c>
    </row>
    <row r="524" spans="1:10" ht="15.6" customHeight="1" thickBot="1" x14ac:dyDescent="0.3">
      <c r="A524" s="121"/>
      <c r="B524" s="4"/>
      <c r="C524" s="4"/>
      <c r="D524" s="7">
        <v>10</v>
      </c>
      <c r="E524" s="4" t="s">
        <v>99</v>
      </c>
      <c r="F524" s="7">
        <v>24</v>
      </c>
      <c r="G524" s="7">
        <v>4</v>
      </c>
      <c r="H524" s="7">
        <v>1</v>
      </c>
      <c r="I524" s="7">
        <v>1</v>
      </c>
      <c r="J524" s="68">
        <f t="shared" si="112"/>
        <v>90</v>
      </c>
    </row>
    <row r="525" spans="1:10" ht="15.6" customHeight="1" thickBot="1" x14ac:dyDescent="0.3">
      <c r="A525" s="121"/>
      <c r="B525" s="4"/>
      <c r="C525" s="4"/>
      <c r="D525" s="7">
        <v>11</v>
      </c>
      <c r="E525" s="4" t="s">
        <v>97</v>
      </c>
      <c r="F525" s="7">
        <v>24</v>
      </c>
      <c r="G525" s="7">
        <v>5</v>
      </c>
      <c r="H525" s="7">
        <v>1</v>
      </c>
      <c r="I525" s="7"/>
      <c r="J525" s="68">
        <f t="shared" si="112"/>
        <v>92.222222222222229</v>
      </c>
    </row>
    <row r="526" spans="1:10" ht="15.6" customHeight="1" thickBot="1" x14ac:dyDescent="0.3">
      <c r="A526" s="121"/>
      <c r="B526" s="4"/>
      <c r="C526" s="4"/>
      <c r="D526" s="7">
        <v>12</v>
      </c>
      <c r="E526" s="4" t="s">
        <v>98</v>
      </c>
      <c r="F526" s="7">
        <v>25</v>
      </c>
      <c r="G526" s="7">
        <v>3</v>
      </c>
      <c r="H526" s="7">
        <v>2</v>
      </c>
      <c r="I526" s="7"/>
      <c r="J526" s="68">
        <f t="shared" si="112"/>
        <v>92.222222222222229</v>
      </c>
    </row>
    <row r="527" spans="1:10" ht="15.6" customHeight="1" thickBot="1" x14ac:dyDescent="0.3">
      <c r="A527" s="121"/>
      <c r="B527" s="4"/>
      <c r="C527" s="4"/>
      <c r="D527" s="7">
        <v>13</v>
      </c>
      <c r="E527" s="4" t="s">
        <v>17</v>
      </c>
      <c r="F527" s="22">
        <v>25</v>
      </c>
      <c r="G527" s="7">
        <v>4</v>
      </c>
      <c r="H527" s="7">
        <v>1</v>
      </c>
      <c r="I527" s="7"/>
      <c r="J527" s="68">
        <f t="shared" si="112"/>
        <v>93.333333333333329</v>
      </c>
    </row>
    <row r="528" spans="1:10" ht="15.6" customHeight="1" thickBot="1" x14ac:dyDescent="0.3">
      <c r="A528" s="121"/>
      <c r="B528" s="4"/>
      <c r="C528" s="4"/>
      <c r="D528" s="7">
        <v>14</v>
      </c>
      <c r="E528" s="124" t="s">
        <v>18</v>
      </c>
      <c r="F528" s="24">
        <v>25</v>
      </c>
      <c r="G528" s="7">
        <v>4</v>
      </c>
      <c r="H528" s="7">
        <v>1</v>
      </c>
      <c r="I528" s="7"/>
      <c r="J528" s="68">
        <f t="shared" si="112"/>
        <v>93.333333333333329</v>
      </c>
    </row>
    <row r="529" spans="1:10" ht="15.6" customHeight="1" thickBot="1" x14ac:dyDescent="0.3">
      <c r="A529" s="121"/>
      <c r="B529" s="4"/>
      <c r="C529" s="4"/>
      <c r="D529" s="7">
        <v>15</v>
      </c>
      <c r="E529" s="4" t="s">
        <v>19</v>
      </c>
      <c r="F529" s="7">
        <v>24</v>
      </c>
      <c r="G529" s="7">
        <v>4</v>
      </c>
      <c r="H529" s="7">
        <v>2</v>
      </c>
      <c r="I529" s="7"/>
      <c r="J529" s="68">
        <f t="shared" si="112"/>
        <v>91.111111111111114</v>
      </c>
    </row>
    <row r="530" spans="1:10" ht="15.6" customHeight="1" thickBot="1" x14ac:dyDescent="0.3">
      <c r="A530" s="121"/>
      <c r="B530" s="4"/>
      <c r="C530" s="4"/>
      <c r="D530" s="7"/>
      <c r="E530" s="4" t="s">
        <v>6</v>
      </c>
      <c r="F530" s="79">
        <v>25</v>
      </c>
      <c r="G530" s="79">
        <f t="shared" ref="G530" si="113">SUM(G515:G529)/15</f>
        <v>4.2666666666666666</v>
      </c>
      <c r="H530" s="79">
        <f t="shared" ref="H530" si="114">SUM(H515:H529)/15</f>
        <v>1.2666666666666666</v>
      </c>
      <c r="I530" s="79">
        <f t="shared" ref="I530" si="115">SUM(I515:I529)/15</f>
        <v>0.13333333333333333</v>
      </c>
      <c r="J530" s="80">
        <f>SUM(J515:J529)/15</f>
        <v>91.999999999999986</v>
      </c>
    </row>
    <row r="531" spans="1:10" ht="15.6" customHeight="1" thickBot="1" x14ac:dyDescent="0.3">
      <c r="A531" s="270" t="s">
        <v>50</v>
      </c>
      <c r="B531" s="271"/>
      <c r="C531" s="271"/>
      <c r="D531" s="271"/>
      <c r="E531" s="271"/>
      <c r="F531" s="271"/>
      <c r="G531" s="271"/>
      <c r="H531" s="271"/>
      <c r="I531" s="271"/>
      <c r="J531" s="272"/>
    </row>
    <row r="532" spans="1:10" s="126" customFormat="1" ht="25.5" customHeight="1" x14ac:dyDescent="0.2">
      <c r="A532" s="230" t="s">
        <v>242</v>
      </c>
      <c r="B532" s="259">
        <v>33</v>
      </c>
      <c r="C532" s="259">
        <v>16</v>
      </c>
      <c r="D532" s="110">
        <v>48</v>
      </c>
      <c r="E532" s="261"/>
      <c r="F532" s="259">
        <v>3</v>
      </c>
      <c r="G532" s="259">
        <v>2</v>
      </c>
      <c r="H532" s="113">
        <v>1</v>
      </c>
      <c r="I532" s="113">
        <v>0</v>
      </c>
      <c r="J532" s="263" t="s">
        <v>62</v>
      </c>
    </row>
    <row r="533" spans="1:10" s="126" customFormat="1" ht="15.6" customHeight="1" thickBot="1" x14ac:dyDescent="0.25">
      <c r="A533" s="112" t="s">
        <v>65</v>
      </c>
      <c r="B533" s="260"/>
      <c r="C533" s="260"/>
      <c r="D533" s="111"/>
      <c r="E533" s="262"/>
      <c r="F533" s="260"/>
      <c r="G533" s="260"/>
      <c r="H533" s="109"/>
      <c r="I533" s="109"/>
      <c r="J533" s="264"/>
    </row>
    <row r="534" spans="1:10" s="128" customFormat="1" ht="15.6" customHeight="1" thickBot="1" x14ac:dyDescent="0.25">
      <c r="A534" s="121"/>
      <c r="B534" s="4"/>
      <c r="C534" s="4"/>
      <c r="D534" s="7">
        <v>1</v>
      </c>
      <c r="E534" s="4" t="s">
        <v>9</v>
      </c>
      <c r="F534" s="7">
        <v>16</v>
      </c>
      <c r="G534" s="7"/>
      <c r="H534" s="7"/>
      <c r="I534" s="7"/>
      <c r="J534" s="68">
        <f>SUM((F534*3+G534*2+H534*1+I534*0)*100/48)</f>
        <v>100</v>
      </c>
    </row>
    <row r="535" spans="1:10" s="128" customFormat="1" ht="15.6" customHeight="1" thickBot="1" x14ac:dyDescent="0.25">
      <c r="A535" s="121"/>
      <c r="B535" s="4"/>
      <c r="C535" s="4"/>
      <c r="D535" s="7">
        <v>2</v>
      </c>
      <c r="E535" s="4" t="s">
        <v>10</v>
      </c>
      <c r="F535" s="7">
        <v>16</v>
      </c>
      <c r="G535" s="7"/>
      <c r="H535" s="7"/>
      <c r="I535" s="7"/>
      <c r="J535" s="68">
        <f t="shared" ref="J535:J548" si="116">SUM((F535*3+G535*2+H535*1+I535*0)*100/48)</f>
        <v>100</v>
      </c>
    </row>
    <row r="536" spans="1:10" s="128" customFormat="1" ht="15.6" customHeight="1" thickBot="1" x14ac:dyDescent="0.25">
      <c r="A536" s="121"/>
      <c r="B536" s="4"/>
      <c r="C536" s="4"/>
      <c r="D536" s="7">
        <v>3</v>
      </c>
      <c r="E536" s="4" t="s">
        <v>11</v>
      </c>
      <c r="F536" s="7">
        <v>16</v>
      </c>
      <c r="G536" s="7"/>
      <c r="H536" s="7"/>
      <c r="I536" s="7"/>
      <c r="J536" s="68">
        <f t="shared" si="116"/>
        <v>100</v>
      </c>
    </row>
    <row r="537" spans="1:10" s="128" customFormat="1" ht="15.6" customHeight="1" thickBot="1" x14ac:dyDescent="0.25">
      <c r="A537" s="121"/>
      <c r="B537" s="4"/>
      <c r="C537" s="4"/>
      <c r="D537" s="7">
        <v>4</v>
      </c>
      <c r="E537" s="4" t="s">
        <v>12</v>
      </c>
      <c r="F537" s="7">
        <v>16</v>
      </c>
      <c r="G537" s="7"/>
      <c r="H537" s="7"/>
      <c r="I537" s="7"/>
      <c r="J537" s="68">
        <f t="shared" si="116"/>
        <v>100</v>
      </c>
    </row>
    <row r="538" spans="1:10" s="128" customFormat="1" ht="15.6" customHeight="1" thickBot="1" x14ac:dyDescent="0.25">
      <c r="A538" s="121"/>
      <c r="B538" s="4"/>
      <c r="C538" s="4"/>
      <c r="D538" s="7">
        <v>5</v>
      </c>
      <c r="E538" s="4" t="s">
        <v>13</v>
      </c>
      <c r="F538" s="7">
        <v>15</v>
      </c>
      <c r="G538" s="7">
        <v>1</v>
      </c>
      <c r="H538" s="7"/>
      <c r="I538" s="7"/>
      <c r="J538" s="68">
        <f t="shared" si="116"/>
        <v>97.916666666666671</v>
      </c>
    </row>
    <row r="539" spans="1:10" s="128" customFormat="1" ht="15.6" customHeight="1" thickBot="1" x14ac:dyDescent="0.25">
      <c r="A539" s="121"/>
      <c r="B539" s="4"/>
      <c r="C539" s="4"/>
      <c r="D539" s="7">
        <v>6</v>
      </c>
      <c r="E539" s="4" t="s">
        <v>95</v>
      </c>
      <c r="F539" s="7">
        <v>15</v>
      </c>
      <c r="G539" s="7">
        <v>1</v>
      </c>
      <c r="H539" s="7"/>
      <c r="I539" s="7"/>
      <c r="J539" s="68">
        <f t="shared" si="116"/>
        <v>97.916666666666671</v>
      </c>
    </row>
    <row r="540" spans="1:10" s="128" customFormat="1" ht="15.6" customHeight="1" thickBot="1" x14ac:dyDescent="0.25">
      <c r="A540" s="121"/>
      <c r="B540" s="4"/>
      <c r="C540" s="4"/>
      <c r="D540" s="7">
        <v>7</v>
      </c>
      <c r="E540" s="4" t="s">
        <v>21</v>
      </c>
      <c r="F540" s="7">
        <v>15</v>
      </c>
      <c r="G540" s="7">
        <v>1</v>
      </c>
      <c r="H540" s="7"/>
      <c r="I540" s="7"/>
      <c r="J540" s="68">
        <f t="shared" si="116"/>
        <v>97.916666666666671</v>
      </c>
    </row>
    <row r="541" spans="1:10" s="128" customFormat="1" ht="15.6" customHeight="1" thickBot="1" x14ac:dyDescent="0.25">
      <c r="A541" s="121"/>
      <c r="B541" s="4"/>
      <c r="C541" s="4"/>
      <c r="D541" s="7">
        <v>8</v>
      </c>
      <c r="E541" s="122" t="s">
        <v>96</v>
      </c>
      <c r="F541" s="7">
        <v>16</v>
      </c>
      <c r="G541" s="7"/>
      <c r="H541" s="7"/>
      <c r="I541" s="7"/>
      <c r="J541" s="68">
        <f t="shared" si="116"/>
        <v>100</v>
      </c>
    </row>
    <row r="542" spans="1:10" s="128" customFormat="1" ht="15.6" customHeight="1" thickBot="1" x14ac:dyDescent="0.25">
      <c r="A542" s="121"/>
      <c r="B542" s="4"/>
      <c r="C542" s="4"/>
      <c r="D542" s="7">
        <v>9</v>
      </c>
      <c r="E542" s="4" t="s">
        <v>15</v>
      </c>
      <c r="F542" s="7">
        <v>13</v>
      </c>
      <c r="G542" s="7">
        <v>1</v>
      </c>
      <c r="H542" s="7">
        <v>1</v>
      </c>
      <c r="I542" s="7">
        <v>1</v>
      </c>
      <c r="J542" s="68">
        <f t="shared" si="116"/>
        <v>87.5</v>
      </c>
    </row>
    <row r="543" spans="1:10" s="128" customFormat="1" ht="15.6" customHeight="1" thickBot="1" x14ac:dyDescent="0.25">
      <c r="A543" s="121"/>
      <c r="B543" s="4"/>
      <c r="C543" s="4"/>
      <c r="D543" s="7">
        <v>10</v>
      </c>
      <c r="E543" s="4" t="s">
        <v>99</v>
      </c>
      <c r="F543" s="7">
        <v>15</v>
      </c>
      <c r="G543" s="7">
        <v>1</v>
      </c>
      <c r="H543" s="7"/>
      <c r="I543" s="7"/>
      <c r="J543" s="68">
        <f t="shared" si="116"/>
        <v>97.916666666666671</v>
      </c>
    </row>
    <row r="544" spans="1:10" s="128" customFormat="1" ht="15.6" customHeight="1" thickBot="1" x14ac:dyDescent="0.25">
      <c r="A544" s="121"/>
      <c r="B544" s="4"/>
      <c r="C544" s="4"/>
      <c r="D544" s="7">
        <v>11</v>
      </c>
      <c r="E544" s="4" t="s">
        <v>97</v>
      </c>
      <c r="F544" s="7">
        <v>16</v>
      </c>
      <c r="G544" s="7"/>
      <c r="H544" s="7"/>
      <c r="I544" s="7"/>
      <c r="J544" s="68">
        <f t="shared" si="116"/>
        <v>100</v>
      </c>
    </row>
    <row r="545" spans="1:10" s="128" customFormat="1" ht="15.6" customHeight="1" thickBot="1" x14ac:dyDescent="0.25">
      <c r="A545" s="121"/>
      <c r="B545" s="4"/>
      <c r="C545" s="4"/>
      <c r="D545" s="7">
        <v>12</v>
      </c>
      <c r="E545" s="4" t="s">
        <v>98</v>
      </c>
      <c r="F545" s="7">
        <v>14</v>
      </c>
      <c r="G545" s="7">
        <v>2</v>
      </c>
      <c r="H545" s="7"/>
      <c r="I545" s="7"/>
      <c r="J545" s="68">
        <f t="shared" si="116"/>
        <v>95.833333333333329</v>
      </c>
    </row>
    <row r="546" spans="1:10" s="128" customFormat="1" ht="15.6" customHeight="1" thickBot="1" x14ac:dyDescent="0.25">
      <c r="A546" s="121"/>
      <c r="B546" s="4"/>
      <c r="C546" s="4"/>
      <c r="D546" s="7">
        <v>13</v>
      </c>
      <c r="E546" s="4" t="s">
        <v>17</v>
      </c>
      <c r="F546" s="22">
        <v>14</v>
      </c>
      <c r="G546" s="7">
        <v>2</v>
      </c>
      <c r="H546" s="7"/>
      <c r="I546" s="7"/>
      <c r="J546" s="68">
        <f t="shared" si="116"/>
        <v>95.833333333333329</v>
      </c>
    </row>
    <row r="547" spans="1:10" s="128" customFormat="1" ht="15.6" customHeight="1" thickBot="1" x14ac:dyDescent="0.25">
      <c r="A547" s="121"/>
      <c r="B547" s="4"/>
      <c r="C547" s="4"/>
      <c r="D547" s="7">
        <v>14</v>
      </c>
      <c r="E547" s="124" t="s">
        <v>18</v>
      </c>
      <c r="F547" s="24">
        <v>13</v>
      </c>
      <c r="G547" s="7">
        <v>3</v>
      </c>
      <c r="H547" s="7"/>
      <c r="I547" s="7"/>
      <c r="J547" s="68">
        <f t="shared" si="116"/>
        <v>93.75</v>
      </c>
    </row>
    <row r="548" spans="1:10" s="128" customFormat="1" ht="15.6" customHeight="1" thickBot="1" x14ac:dyDescent="0.25">
      <c r="A548" s="121"/>
      <c r="B548" s="4"/>
      <c r="C548" s="4"/>
      <c r="D548" s="7">
        <v>15</v>
      </c>
      <c r="E548" s="4" t="s">
        <v>19</v>
      </c>
      <c r="F548" s="7">
        <v>14</v>
      </c>
      <c r="G548" s="7">
        <v>2</v>
      </c>
      <c r="H548" s="7"/>
      <c r="I548" s="7"/>
      <c r="J548" s="68">
        <f t="shared" si="116"/>
        <v>95.833333333333329</v>
      </c>
    </row>
    <row r="549" spans="1:10" s="128" customFormat="1" ht="15.6" customHeight="1" thickBot="1" x14ac:dyDescent="0.25">
      <c r="A549" s="121"/>
      <c r="B549" s="4"/>
      <c r="C549" s="4"/>
      <c r="D549" s="7"/>
      <c r="E549" s="4" t="s">
        <v>6</v>
      </c>
      <c r="F549" s="79">
        <f t="shared" ref="F549" si="117">SUM(F534:F548)/15</f>
        <v>14.933333333333334</v>
      </c>
      <c r="G549" s="79">
        <f t="shared" ref="G549" si="118">SUM(G534:G548)/15</f>
        <v>0.93333333333333335</v>
      </c>
      <c r="H549" s="79">
        <f t="shared" ref="H549" si="119">SUM(H534:H548)/15</f>
        <v>6.6666666666666666E-2</v>
      </c>
      <c r="I549" s="79">
        <f t="shared" ref="I549" si="120">SUM(I534:I548)/15</f>
        <v>6.6666666666666666E-2</v>
      </c>
      <c r="J549" s="80">
        <f>SUM(J534:J548)/15</f>
        <v>97.361111111111086</v>
      </c>
    </row>
    <row r="550" spans="1:10" s="126" customFormat="1" ht="22.5" customHeight="1" x14ac:dyDescent="0.2">
      <c r="A550" s="230" t="s">
        <v>243</v>
      </c>
      <c r="B550" s="259">
        <v>33</v>
      </c>
      <c r="C550" s="259">
        <v>16</v>
      </c>
      <c r="D550" s="110">
        <v>48</v>
      </c>
      <c r="E550" s="261"/>
      <c r="F550" s="259">
        <v>3</v>
      </c>
      <c r="G550" s="259">
        <v>2</v>
      </c>
      <c r="H550" s="113">
        <v>1</v>
      </c>
      <c r="I550" s="113">
        <v>0</v>
      </c>
      <c r="J550" s="263" t="s">
        <v>62</v>
      </c>
    </row>
    <row r="551" spans="1:10" s="126" customFormat="1" ht="12.6" customHeight="1" thickBot="1" x14ac:dyDescent="0.25">
      <c r="A551" s="112" t="s">
        <v>67</v>
      </c>
      <c r="B551" s="260"/>
      <c r="C551" s="260"/>
      <c r="D551" s="111"/>
      <c r="E551" s="262"/>
      <c r="F551" s="260"/>
      <c r="G551" s="260"/>
      <c r="H551" s="109"/>
      <c r="I551" s="109"/>
      <c r="J551" s="264"/>
    </row>
    <row r="552" spans="1:10" s="128" customFormat="1" ht="15.6" customHeight="1" thickBot="1" x14ac:dyDescent="0.25">
      <c r="A552" s="121"/>
      <c r="B552" s="4"/>
      <c r="C552" s="4"/>
      <c r="D552" s="7">
        <v>1</v>
      </c>
      <c r="E552" s="4" t="s">
        <v>9</v>
      </c>
      <c r="F552" s="7">
        <v>12</v>
      </c>
      <c r="G552" s="7">
        <v>2</v>
      </c>
      <c r="H552" s="7">
        <v>1</v>
      </c>
      <c r="I552" s="7">
        <v>1</v>
      </c>
      <c r="J552" s="68">
        <f>SUM((F552*3+G552*2+H552*1+I552*0)*100/48)</f>
        <v>85.416666666666671</v>
      </c>
    </row>
    <row r="553" spans="1:10" s="128" customFormat="1" ht="15.6" customHeight="1" thickBot="1" x14ac:dyDescent="0.25">
      <c r="A553" s="121"/>
      <c r="B553" s="4"/>
      <c r="C553" s="4"/>
      <c r="D553" s="7">
        <v>2</v>
      </c>
      <c r="E553" s="4" t="s">
        <v>10</v>
      </c>
      <c r="F553" s="7">
        <v>11</v>
      </c>
      <c r="G553" s="7">
        <v>2</v>
      </c>
      <c r="H553" s="7">
        <v>2</v>
      </c>
      <c r="I553" s="7">
        <v>1</v>
      </c>
      <c r="J553" s="68">
        <f t="shared" ref="J553:J566" si="121">SUM((F553*3+G553*2+H553*1+I553*0)*100/48)</f>
        <v>81.25</v>
      </c>
    </row>
    <row r="554" spans="1:10" s="128" customFormat="1" ht="15.6" customHeight="1" thickBot="1" x14ac:dyDescent="0.25">
      <c r="A554" s="121"/>
      <c r="B554" s="4"/>
      <c r="C554" s="4"/>
      <c r="D554" s="7">
        <v>3</v>
      </c>
      <c r="E554" s="4" t="s">
        <v>11</v>
      </c>
      <c r="F554" s="7">
        <v>12</v>
      </c>
      <c r="G554" s="7">
        <v>2</v>
      </c>
      <c r="H554" s="7">
        <v>2</v>
      </c>
      <c r="I554" s="7"/>
      <c r="J554" s="68">
        <f t="shared" si="121"/>
        <v>87.5</v>
      </c>
    </row>
    <row r="555" spans="1:10" s="128" customFormat="1" ht="15.6" customHeight="1" thickBot="1" x14ac:dyDescent="0.25">
      <c r="A555" s="121"/>
      <c r="B555" s="4"/>
      <c r="C555" s="4"/>
      <c r="D555" s="7">
        <v>4</v>
      </c>
      <c r="E555" s="4" t="s">
        <v>12</v>
      </c>
      <c r="F555" s="7">
        <v>12</v>
      </c>
      <c r="G555" s="7">
        <v>3</v>
      </c>
      <c r="H555" s="7">
        <v>1</v>
      </c>
      <c r="I555" s="7"/>
      <c r="J555" s="68">
        <f t="shared" si="121"/>
        <v>89.583333333333329</v>
      </c>
    </row>
    <row r="556" spans="1:10" s="128" customFormat="1" ht="15.6" customHeight="1" thickBot="1" x14ac:dyDescent="0.25">
      <c r="A556" s="121"/>
      <c r="B556" s="4"/>
      <c r="C556" s="4"/>
      <c r="D556" s="7">
        <v>5</v>
      </c>
      <c r="E556" s="4" t="s">
        <v>13</v>
      </c>
      <c r="F556" s="7">
        <v>11</v>
      </c>
      <c r="G556" s="7">
        <v>2</v>
      </c>
      <c r="H556" s="7">
        <v>2</v>
      </c>
      <c r="I556" s="7">
        <v>1</v>
      </c>
      <c r="J556" s="68">
        <f t="shared" si="121"/>
        <v>81.25</v>
      </c>
    </row>
    <row r="557" spans="1:10" s="128" customFormat="1" ht="15.6" customHeight="1" thickBot="1" x14ac:dyDescent="0.25">
      <c r="A557" s="121"/>
      <c r="B557" s="4"/>
      <c r="C557" s="4"/>
      <c r="D557" s="7">
        <v>6</v>
      </c>
      <c r="E557" s="4" t="s">
        <v>95</v>
      </c>
      <c r="F557" s="7">
        <v>13</v>
      </c>
      <c r="G557" s="7">
        <v>2</v>
      </c>
      <c r="H557" s="7">
        <v>1</v>
      </c>
      <c r="I557" s="7"/>
      <c r="J557" s="68">
        <f t="shared" si="121"/>
        <v>91.666666666666671</v>
      </c>
    </row>
    <row r="558" spans="1:10" s="128" customFormat="1" ht="15.6" customHeight="1" thickBot="1" x14ac:dyDescent="0.25">
      <c r="A558" s="121"/>
      <c r="B558" s="4"/>
      <c r="C558" s="4"/>
      <c r="D558" s="7">
        <v>7</v>
      </c>
      <c r="E558" s="4" t="s">
        <v>21</v>
      </c>
      <c r="F558" s="7">
        <v>13</v>
      </c>
      <c r="G558" s="7">
        <v>2</v>
      </c>
      <c r="H558" s="7">
        <v>1</v>
      </c>
      <c r="I558" s="7"/>
      <c r="J558" s="68">
        <f t="shared" si="121"/>
        <v>91.666666666666671</v>
      </c>
    </row>
    <row r="559" spans="1:10" s="128" customFormat="1" ht="15.6" customHeight="1" thickBot="1" x14ac:dyDescent="0.25">
      <c r="A559" s="121"/>
      <c r="B559" s="4"/>
      <c r="C559" s="4"/>
      <c r="D559" s="7">
        <v>8</v>
      </c>
      <c r="E559" s="122" t="s">
        <v>96</v>
      </c>
      <c r="F559" s="7">
        <v>14</v>
      </c>
      <c r="G559" s="7">
        <v>1</v>
      </c>
      <c r="H559" s="7">
        <v>1</v>
      </c>
      <c r="I559" s="7"/>
      <c r="J559" s="68">
        <f t="shared" si="121"/>
        <v>93.75</v>
      </c>
    </row>
    <row r="560" spans="1:10" s="128" customFormat="1" ht="15.6" customHeight="1" thickBot="1" x14ac:dyDescent="0.25">
      <c r="A560" s="121"/>
      <c r="B560" s="4"/>
      <c r="C560" s="4"/>
      <c r="D560" s="7">
        <v>9</v>
      </c>
      <c r="E560" s="4" t="s">
        <v>15</v>
      </c>
      <c r="F560" s="7">
        <v>11</v>
      </c>
      <c r="G560" s="7">
        <v>1</v>
      </c>
      <c r="H560" s="7">
        <v>2</v>
      </c>
      <c r="I560" s="7">
        <v>2</v>
      </c>
      <c r="J560" s="68">
        <f t="shared" si="121"/>
        <v>77.083333333333329</v>
      </c>
    </row>
    <row r="561" spans="1:10" s="128" customFormat="1" ht="15.6" customHeight="1" thickBot="1" x14ac:dyDescent="0.25">
      <c r="A561" s="121"/>
      <c r="B561" s="4"/>
      <c r="C561" s="4"/>
      <c r="D561" s="7">
        <v>10</v>
      </c>
      <c r="E561" s="4" t="s">
        <v>99</v>
      </c>
      <c r="F561" s="7">
        <v>13</v>
      </c>
      <c r="G561" s="7">
        <v>1</v>
      </c>
      <c r="H561" s="7">
        <v>2</v>
      </c>
      <c r="I561" s="7"/>
      <c r="J561" s="68">
        <f t="shared" si="121"/>
        <v>89.583333333333329</v>
      </c>
    </row>
    <row r="562" spans="1:10" s="128" customFormat="1" ht="15.6" customHeight="1" thickBot="1" x14ac:dyDescent="0.25">
      <c r="A562" s="121"/>
      <c r="B562" s="4"/>
      <c r="C562" s="4"/>
      <c r="D562" s="7">
        <v>11</v>
      </c>
      <c r="E562" s="4" t="s">
        <v>97</v>
      </c>
      <c r="F562" s="7">
        <v>14</v>
      </c>
      <c r="G562" s="7">
        <v>1</v>
      </c>
      <c r="H562" s="7">
        <v>1</v>
      </c>
      <c r="I562" s="7"/>
      <c r="J562" s="68">
        <f t="shared" si="121"/>
        <v>93.75</v>
      </c>
    </row>
    <row r="563" spans="1:10" s="128" customFormat="1" ht="15.6" customHeight="1" thickBot="1" x14ac:dyDescent="0.25">
      <c r="A563" s="121"/>
      <c r="B563" s="4"/>
      <c r="C563" s="4"/>
      <c r="D563" s="7">
        <v>12</v>
      </c>
      <c r="E563" s="4" t="s">
        <v>98</v>
      </c>
      <c r="F563" s="7">
        <v>11</v>
      </c>
      <c r="G563" s="7">
        <v>2</v>
      </c>
      <c r="H563" s="7">
        <v>2</v>
      </c>
      <c r="I563" s="7">
        <v>1</v>
      </c>
      <c r="J563" s="68">
        <f t="shared" si="121"/>
        <v>81.25</v>
      </c>
    </row>
    <row r="564" spans="1:10" s="128" customFormat="1" ht="15.6" customHeight="1" thickBot="1" x14ac:dyDescent="0.25">
      <c r="A564" s="121"/>
      <c r="B564" s="4"/>
      <c r="C564" s="4"/>
      <c r="D564" s="7">
        <v>13</v>
      </c>
      <c r="E564" s="4" t="s">
        <v>17</v>
      </c>
      <c r="F564" s="22">
        <v>11</v>
      </c>
      <c r="G564" s="7">
        <v>2</v>
      </c>
      <c r="H564" s="7">
        <v>2</v>
      </c>
      <c r="I564" s="7">
        <v>1</v>
      </c>
      <c r="J564" s="68">
        <f t="shared" si="121"/>
        <v>81.25</v>
      </c>
    </row>
    <row r="565" spans="1:10" s="128" customFormat="1" ht="15.6" customHeight="1" thickBot="1" x14ac:dyDescent="0.25">
      <c r="A565" s="121"/>
      <c r="B565" s="4"/>
      <c r="C565" s="4"/>
      <c r="D565" s="7">
        <v>14</v>
      </c>
      <c r="E565" s="124" t="s">
        <v>18</v>
      </c>
      <c r="F565" s="24">
        <v>11</v>
      </c>
      <c r="G565" s="7">
        <v>2</v>
      </c>
      <c r="H565" s="7">
        <v>2</v>
      </c>
      <c r="I565" s="7">
        <v>1</v>
      </c>
      <c r="J565" s="68">
        <f t="shared" si="121"/>
        <v>81.25</v>
      </c>
    </row>
    <row r="566" spans="1:10" s="128" customFormat="1" ht="15.6" customHeight="1" thickBot="1" x14ac:dyDescent="0.25">
      <c r="A566" s="121"/>
      <c r="B566" s="4"/>
      <c r="C566" s="4"/>
      <c r="D566" s="7">
        <v>15</v>
      </c>
      <c r="E566" s="4" t="s">
        <v>19</v>
      </c>
      <c r="F566" s="7">
        <v>11</v>
      </c>
      <c r="G566" s="7">
        <v>2</v>
      </c>
      <c r="H566" s="7">
        <v>2</v>
      </c>
      <c r="I566" s="7">
        <v>1</v>
      </c>
      <c r="J566" s="68">
        <f t="shared" si="121"/>
        <v>81.25</v>
      </c>
    </row>
    <row r="567" spans="1:10" s="128" customFormat="1" ht="15.6" customHeight="1" thickBot="1" x14ac:dyDescent="0.25">
      <c r="A567" s="121"/>
      <c r="B567" s="4"/>
      <c r="C567" s="4"/>
      <c r="D567" s="7"/>
      <c r="E567" s="4" t="s">
        <v>6</v>
      </c>
      <c r="F567" s="79">
        <f t="shared" ref="F567" si="122">SUM(F552:F566)/15</f>
        <v>12</v>
      </c>
      <c r="G567" s="79">
        <f t="shared" ref="G567" si="123">SUM(G552:G566)/15</f>
        <v>1.8</v>
      </c>
      <c r="H567" s="79">
        <f t="shared" ref="H567" si="124">SUM(H552:H566)/15</f>
        <v>1.6</v>
      </c>
      <c r="I567" s="79">
        <v>0</v>
      </c>
      <c r="J567" s="80">
        <f>SUM(J552:J566)/15</f>
        <v>85.833333333333329</v>
      </c>
    </row>
    <row r="568" spans="1:10" s="126" customFormat="1" ht="26.25" customHeight="1" x14ac:dyDescent="0.2">
      <c r="A568" s="230" t="s">
        <v>244</v>
      </c>
      <c r="B568" s="259">
        <v>33</v>
      </c>
      <c r="C568" s="259">
        <v>16</v>
      </c>
      <c r="D568" s="110">
        <v>48</v>
      </c>
      <c r="E568" s="261"/>
      <c r="F568" s="259">
        <v>3</v>
      </c>
      <c r="G568" s="259">
        <v>2</v>
      </c>
      <c r="H568" s="113">
        <v>1</v>
      </c>
      <c r="I568" s="113">
        <v>0</v>
      </c>
      <c r="J568" s="263" t="s">
        <v>62</v>
      </c>
    </row>
    <row r="569" spans="1:10" s="126" customFormat="1" ht="10.9" customHeight="1" thickBot="1" x14ac:dyDescent="0.25">
      <c r="A569" s="149" t="s">
        <v>71</v>
      </c>
      <c r="B569" s="260"/>
      <c r="C569" s="260"/>
      <c r="D569" s="111"/>
      <c r="E569" s="262"/>
      <c r="F569" s="260"/>
      <c r="G569" s="260"/>
      <c r="H569" s="109"/>
      <c r="I569" s="109"/>
      <c r="J569" s="264"/>
    </row>
    <row r="570" spans="1:10" s="128" customFormat="1" ht="15.6" customHeight="1" thickBot="1" x14ac:dyDescent="0.25">
      <c r="A570" s="121"/>
      <c r="B570" s="4"/>
      <c r="C570" s="4"/>
      <c r="D570" s="7">
        <v>1</v>
      </c>
      <c r="E570" s="4" t="s">
        <v>9</v>
      </c>
      <c r="F570" s="7">
        <v>13</v>
      </c>
      <c r="G570" s="7">
        <v>1</v>
      </c>
      <c r="H570" s="7">
        <v>2</v>
      </c>
      <c r="I570" s="7"/>
      <c r="J570" s="68">
        <f>SUM((F570*3+G570*2+H570*1+I570*0)*100/48)</f>
        <v>89.583333333333329</v>
      </c>
    </row>
    <row r="571" spans="1:10" s="128" customFormat="1" ht="15.6" customHeight="1" thickBot="1" x14ac:dyDescent="0.25">
      <c r="A571" s="121"/>
      <c r="B571" s="4"/>
      <c r="C571" s="4"/>
      <c r="D571" s="7">
        <v>2</v>
      </c>
      <c r="E571" s="4" t="s">
        <v>10</v>
      </c>
      <c r="F571" s="7">
        <v>12</v>
      </c>
      <c r="G571" s="7">
        <v>2</v>
      </c>
      <c r="H571" s="7">
        <v>2</v>
      </c>
      <c r="I571" s="7"/>
      <c r="J571" s="68">
        <f t="shared" ref="J571:J584" si="125">SUM((F571*3+G571*2+H571*1+I571*0)*100/48)</f>
        <v>87.5</v>
      </c>
    </row>
    <row r="572" spans="1:10" s="128" customFormat="1" ht="15.6" customHeight="1" thickBot="1" x14ac:dyDescent="0.25">
      <c r="A572" s="121"/>
      <c r="B572" s="4"/>
      <c r="C572" s="4"/>
      <c r="D572" s="7">
        <v>3</v>
      </c>
      <c r="E572" s="4" t="s">
        <v>11</v>
      </c>
      <c r="F572" s="7">
        <v>13</v>
      </c>
      <c r="G572" s="7">
        <v>2</v>
      </c>
      <c r="H572" s="7">
        <v>1</v>
      </c>
      <c r="I572" s="7"/>
      <c r="J572" s="68">
        <f t="shared" si="125"/>
        <v>91.666666666666671</v>
      </c>
    </row>
    <row r="573" spans="1:10" s="128" customFormat="1" ht="15.6" customHeight="1" thickBot="1" x14ac:dyDescent="0.25">
      <c r="A573" s="121"/>
      <c r="B573" s="4"/>
      <c r="C573" s="4"/>
      <c r="D573" s="7">
        <v>4</v>
      </c>
      <c r="E573" s="4" t="s">
        <v>12</v>
      </c>
      <c r="F573" s="7">
        <v>14</v>
      </c>
      <c r="G573" s="7">
        <v>1</v>
      </c>
      <c r="H573" s="7">
        <v>1</v>
      </c>
      <c r="I573" s="7"/>
      <c r="J573" s="68">
        <f t="shared" si="125"/>
        <v>93.75</v>
      </c>
    </row>
    <row r="574" spans="1:10" s="128" customFormat="1" ht="15.6" customHeight="1" thickBot="1" x14ac:dyDescent="0.25">
      <c r="A574" s="121"/>
      <c r="B574" s="4"/>
      <c r="C574" s="4"/>
      <c r="D574" s="7">
        <v>5</v>
      </c>
      <c r="E574" s="4" t="s">
        <v>13</v>
      </c>
      <c r="F574" s="7">
        <v>13</v>
      </c>
      <c r="G574" s="7">
        <v>2</v>
      </c>
      <c r="H574" s="7">
        <v>1</v>
      </c>
      <c r="I574" s="7"/>
      <c r="J574" s="68">
        <f t="shared" si="125"/>
        <v>91.666666666666671</v>
      </c>
    </row>
    <row r="575" spans="1:10" s="128" customFormat="1" ht="15.6" customHeight="1" thickBot="1" x14ac:dyDescent="0.25">
      <c r="A575" s="121"/>
      <c r="B575" s="4"/>
      <c r="C575" s="4"/>
      <c r="D575" s="7">
        <v>6</v>
      </c>
      <c r="E575" s="4" t="s">
        <v>95</v>
      </c>
      <c r="F575" s="7">
        <v>14</v>
      </c>
      <c r="G575" s="7">
        <v>1</v>
      </c>
      <c r="H575" s="7">
        <v>1</v>
      </c>
      <c r="I575" s="7"/>
      <c r="J575" s="68">
        <f t="shared" si="125"/>
        <v>93.75</v>
      </c>
    </row>
    <row r="576" spans="1:10" s="128" customFormat="1" ht="15.6" customHeight="1" thickBot="1" x14ac:dyDescent="0.25">
      <c r="A576" s="121"/>
      <c r="B576" s="4"/>
      <c r="C576" s="4"/>
      <c r="D576" s="7">
        <v>7</v>
      </c>
      <c r="E576" s="4" t="s">
        <v>21</v>
      </c>
      <c r="F576" s="7">
        <v>13</v>
      </c>
      <c r="G576" s="7">
        <v>2</v>
      </c>
      <c r="H576" s="7">
        <v>1</v>
      </c>
      <c r="I576" s="7"/>
      <c r="J576" s="68">
        <f t="shared" si="125"/>
        <v>91.666666666666671</v>
      </c>
    </row>
    <row r="577" spans="1:10" s="128" customFormat="1" ht="15.6" customHeight="1" thickBot="1" x14ac:dyDescent="0.25">
      <c r="A577" s="121"/>
      <c r="B577" s="4"/>
      <c r="C577" s="4"/>
      <c r="D577" s="7">
        <v>8</v>
      </c>
      <c r="E577" s="122" t="s">
        <v>96</v>
      </c>
      <c r="F577" s="7">
        <v>13</v>
      </c>
      <c r="G577" s="7">
        <v>1</v>
      </c>
      <c r="H577" s="7">
        <v>1</v>
      </c>
      <c r="I577" s="7">
        <v>1</v>
      </c>
      <c r="J577" s="68">
        <f t="shared" si="125"/>
        <v>87.5</v>
      </c>
    </row>
    <row r="578" spans="1:10" s="128" customFormat="1" ht="15.6" customHeight="1" thickBot="1" x14ac:dyDescent="0.25">
      <c r="A578" s="121"/>
      <c r="B578" s="4"/>
      <c r="C578" s="4"/>
      <c r="D578" s="7">
        <v>9</v>
      </c>
      <c r="E578" s="4" t="s">
        <v>15</v>
      </c>
      <c r="F578" s="7">
        <v>12</v>
      </c>
      <c r="G578" s="7">
        <v>2</v>
      </c>
      <c r="H578" s="7">
        <v>1</v>
      </c>
      <c r="I578" s="7">
        <v>1</v>
      </c>
      <c r="J578" s="68">
        <f t="shared" si="125"/>
        <v>85.416666666666671</v>
      </c>
    </row>
    <row r="579" spans="1:10" s="128" customFormat="1" ht="15.6" customHeight="1" thickBot="1" x14ac:dyDescent="0.25">
      <c r="A579" s="121"/>
      <c r="B579" s="4"/>
      <c r="C579" s="4"/>
      <c r="D579" s="7">
        <v>10</v>
      </c>
      <c r="E579" s="4" t="s">
        <v>99</v>
      </c>
      <c r="F579" s="7">
        <v>12</v>
      </c>
      <c r="G579" s="7">
        <v>1</v>
      </c>
      <c r="H579" s="7">
        <v>2</v>
      </c>
      <c r="I579" s="7">
        <v>1</v>
      </c>
      <c r="J579" s="68">
        <f t="shared" si="125"/>
        <v>83.333333333333329</v>
      </c>
    </row>
    <row r="580" spans="1:10" s="128" customFormat="1" ht="15.6" customHeight="1" thickBot="1" x14ac:dyDescent="0.25">
      <c r="A580" s="121"/>
      <c r="B580" s="4"/>
      <c r="C580" s="4"/>
      <c r="D580" s="7">
        <v>11</v>
      </c>
      <c r="E580" s="4" t="s">
        <v>97</v>
      </c>
      <c r="F580" s="7">
        <v>13</v>
      </c>
      <c r="G580" s="7">
        <v>2</v>
      </c>
      <c r="H580" s="7">
        <v>1</v>
      </c>
      <c r="I580" s="7"/>
      <c r="J580" s="68">
        <f t="shared" si="125"/>
        <v>91.666666666666671</v>
      </c>
    </row>
    <row r="581" spans="1:10" s="128" customFormat="1" ht="15.6" customHeight="1" thickBot="1" x14ac:dyDescent="0.25">
      <c r="A581" s="121"/>
      <c r="B581" s="4"/>
      <c r="C581" s="4"/>
      <c r="D581" s="7">
        <v>12</v>
      </c>
      <c r="E581" s="4" t="s">
        <v>98</v>
      </c>
      <c r="F581" s="7">
        <v>13</v>
      </c>
      <c r="G581" s="7">
        <v>1</v>
      </c>
      <c r="H581" s="7">
        <v>1</v>
      </c>
      <c r="I581" s="7">
        <v>1</v>
      </c>
      <c r="J581" s="68">
        <f t="shared" si="125"/>
        <v>87.5</v>
      </c>
    </row>
    <row r="582" spans="1:10" s="128" customFormat="1" ht="15.6" customHeight="1" thickBot="1" x14ac:dyDescent="0.25">
      <c r="A582" s="121"/>
      <c r="B582" s="4"/>
      <c r="C582" s="4"/>
      <c r="D582" s="7">
        <v>13</v>
      </c>
      <c r="E582" s="4" t="s">
        <v>17</v>
      </c>
      <c r="F582" s="22">
        <v>14</v>
      </c>
      <c r="G582" s="7">
        <v>1</v>
      </c>
      <c r="H582" s="7">
        <v>1</v>
      </c>
      <c r="I582" s="7"/>
      <c r="J582" s="68">
        <f t="shared" si="125"/>
        <v>93.75</v>
      </c>
    </row>
    <row r="583" spans="1:10" s="128" customFormat="1" ht="15.6" customHeight="1" thickBot="1" x14ac:dyDescent="0.25">
      <c r="A583" s="121"/>
      <c r="B583" s="4"/>
      <c r="C583" s="4"/>
      <c r="D583" s="7">
        <v>14</v>
      </c>
      <c r="E583" s="124" t="s">
        <v>18</v>
      </c>
      <c r="F583" s="24">
        <v>12</v>
      </c>
      <c r="G583" s="7">
        <v>2</v>
      </c>
      <c r="H583" s="7">
        <v>2</v>
      </c>
      <c r="I583" s="7"/>
      <c r="J583" s="68">
        <f t="shared" si="125"/>
        <v>87.5</v>
      </c>
    </row>
    <row r="584" spans="1:10" s="128" customFormat="1" ht="15.6" customHeight="1" thickBot="1" x14ac:dyDescent="0.25">
      <c r="A584" s="121"/>
      <c r="B584" s="4"/>
      <c r="C584" s="4"/>
      <c r="D584" s="7">
        <v>15</v>
      </c>
      <c r="E584" s="4" t="s">
        <v>19</v>
      </c>
      <c r="F584" s="7">
        <v>12</v>
      </c>
      <c r="G584" s="7">
        <v>2</v>
      </c>
      <c r="H584" s="7">
        <v>1</v>
      </c>
      <c r="I584" s="7">
        <v>1</v>
      </c>
      <c r="J584" s="68">
        <f t="shared" si="125"/>
        <v>85.416666666666671</v>
      </c>
    </row>
    <row r="585" spans="1:10" s="128" customFormat="1" ht="15.6" customHeight="1" thickBot="1" x14ac:dyDescent="0.25">
      <c r="A585" s="121"/>
      <c r="B585" s="4"/>
      <c r="C585" s="4"/>
      <c r="D585" s="7"/>
      <c r="E585" s="4" t="s">
        <v>6</v>
      </c>
      <c r="F585" s="79">
        <f t="shared" ref="F585" si="126">SUM(F570:F584)/15</f>
        <v>12.866666666666667</v>
      </c>
      <c r="G585" s="79">
        <f t="shared" ref="G585" si="127">SUM(G570:G584)/15</f>
        <v>1.5333333333333334</v>
      </c>
      <c r="H585" s="79">
        <f t="shared" ref="H585" si="128">SUM(H570:H584)/15</f>
        <v>1.2666666666666666</v>
      </c>
      <c r="I585" s="79">
        <f t="shared" ref="I585" si="129">SUM(I570:I584)/15</f>
        <v>0.33333333333333331</v>
      </c>
      <c r="J585" s="80">
        <f>SUM(J570:J584)/15</f>
        <v>89.444444444444443</v>
      </c>
    </row>
    <row r="586" spans="1:10" s="126" customFormat="1" ht="27" customHeight="1" x14ac:dyDescent="0.2">
      <c r="A586" s="230" t="s">
        <v>245</v>
      </c>
      <c r="B586" s="259">
        <v>33</v>
      </c>
      <c r="C586" s="259">
        <v>16</v>
      </c>
      <c r="D586" s="110">
        <v>48</v>
      </c>
      <c r="E586" s="261"/>
      <c r="F586" s="259">
        <v>3</v>
      </c>
      <c r="G586" s="259">
        <v>2</v>
      </c>
      <c r="H586" s="113">
        <v>1</v>
      </c>
      <c r="I586" s="113">
        <v>0</v>
      </c>
      <c r="J586" s="263" t="s">
        <v>62</v>
      </c>
    </row>
    <row r="587" spans="1:10" s="126" customFormat="1" ht="15" customHeight="1" thickBot="1" x14ac:dyDescent="0.25">
      <c r="A587" s="112" t="s">
        <v>49</v>
      </c>
      <c r="B587" s="260"/>
      <c r="C587" s="260"/>
      <c r="D587" s="111"/>
      <c r="E587" s="262"/>
      <c r="F587" s="260"/>
      <c r="G587" s="260"/>
      <c r="H587" s="109"/>
      <c r="I587" s="109"/>
      <c r="J587" s="264"/>
    </row>
    <row r="588" spans="1:10" s="128" customFormat="1" ht="15.6" customHeight="1" thickBot="1" x14ac:dyDescent="0.25">
      <c r="A588" s="121"/>
      <c r="B588" s="4"/>
      <c r="C588" s="4"/>
      <c r="D588" s="7">
        <v>1</v>
      </c>
      <c r="E588" s="4" t="s">
        <v>9</v>
      </c>
      <c r="F588" s="7">
        <v>12</v>
      </c>
      <c r="G588" s="7">
        <v>2</v>
      </c>
      <c r="H588" s="7">
        <v>1</v>
      </c>
      <c r="I588" s="7">
        <v>1</v>
      </c>
      <c r="J588" s="68">
        <f>SUM((F588*3+G588*2+H588*1+I588*0)*100/48)</f>
        <v>85.416666666666671</v>
      </c>
    </row>
    <row r="589" spans="1:10" s="128" customFormat="1" ht="15.6" customHeight="1" thickBot="1" x14ac:dyDescent="0.25">
      <c r="A589" s="121"/>
      <c r="B589" s="4"/>
      <c r="C589" s="4"/>
      <c r="D589" s="7">
        <v>2</v>
      </c>
      <c r="E589" s="4" t="s">
        <v>10</v>
      </c>
      <c r="F589" s="7">
        <v>12</v>
      </c>
      <c r="G589" s="7">
        <v>2</v>
      </c>
      <c r="H589" s="7">
        <v>2</v>
      </c>
      <c r="I589" s="7"/>
      <c r="J589" s="68">
        <f t="shared" ref="J589:J602" si="130">SUM((F589*3+G589*2+H589*1+I589*0)*100/48)</f>
        <v>87.5</v>
      </c>
    </row>
    <row r="590" spans="1:10" s="128" customFormat="1" ht="15.6" customHeight="1" thickBot="1" x14ac:dyDescent="0.25">
      <c r="A590" s="121"/>
      <c r="B590" s="4"/>
      <c r="C590" s="4"/>
      <c r="D590" s="7">
        <v>3</v>
      </c>
      <c r="E590" s="4" t="s">
        <v>11</v>
      </c>
      <c r="F590" s="7">
        <v>13</v>
      </c>
      <c r="G590" s="7">
        <v>2</v>
      </c>
      <c r="H590" s="7">
        <v>1</v>
      </c>
      <c r="I590" s="7"/>
      <c r="J590" s="68">
        <f t="shared" si="130"/>
        <v>91.666666666666671</v>
      </c>
    </row>
    <row r="591" spans="1:10" s="128" customFormat="1" ht="15.6" customHeight="1" thickBot="1" x14ac:dyDescent="0.25">
      <c r="A591" s="121"/>
      <c r="B591" s="4"/>
      <c r="C591" s="4"/>
      <c r="D591" s="7">
        <v>4</v>
      </c>
      <c r="E591" s="4" t="s">
        <v>12</v>
      </c>
      <c r="F591" s="7">
        <v>14</v>
      </c>
      <c r="G591" s="7">
        <v>1</v>
      </c>
      <c r="H591" s="7">
        <v>1</v>
      </c>
      <c r="I591" s="7"/>
      <c r="J591" s="68">
        <f t="shared" si="130"/>
        <v>93.75</v>
      </c>
    </row>
    <row r="592" spans="1:10" s="128" customFormat="1" ht="15.6" customHeight="1" thickBot="1" x14ac:dyDescent="0.25">
      <c r="A592" s="121"/>
      <c r="B592" s="4"/>
      <c r="C592" s="4"/>
      <c r="D592" s="7">
        <v>5</v>
      </c>
      <c r="E592" s="4" t="s">
        <v>13</v>
      </c>
      <c r="F592" s="7">
        <v>12</v>
      </c>
      <c r="G592" s="7">
        <v>2</v>
      </c>
      <c r="H592" s="7">
        <v>1</v>
      </c>
      <c r="I592" s="7">
        <v>1</v>
      </c>
      <c r="J592" s="68">
        <f t="shared" si="130"/>
        <v>85.416666666666671</v>
      </c>
    </row>
    <row r="593" spans="1:10" s="128" customFormat="1" ht="15.6" customHeight="1" thickBot="1" x14ac:dyDescent="0.25">
      <c r="A593" s="121"/>
      <c r="B593" s="4"/>
      <c r="C593" s="4"/>
      <c r="D593" s="7">
        <v>6</v>
      </c>
      <c r="E593" s="4" t="s">
        <v>95</v>
      </c>
      <c r="F593" s="7">
        <v>14</v>
      </c>
      <c r="G593" s="7">
        <v>1</v>
      </c>
      <c r="H593" s="7">
        <v>1</v>
      </c>
      <c r="I593" s="7"/>
      <c r="J593" s="68">
        <f t="shared" si="130"/>
        <v>93.75</v>
      </c>
    </row>
    <row r="594" spans="1:10" s="128" customFormat="1" ht="15.6" customHeight="1" thickBot="1" x14ac:dyDescent="0.25">
      <c r="A594" s="121"/>
      <c r="B594" s="4"/>
      <c r="C594" s="4"/>
      <c r="D594" s="7">
        <v>7</v>
      </c>
      <c r="E594" s="4" t="s">
        <v>21</v>
      </c>
      <c r="F594" s="7">
        <v>13</v>
      </c>
      <c r="G594" s="7">
        <v>2</v>
      </c>
      <c r="H594" s="7">
        <v>1</v>
      </c>
      <c r="I594" s="7"/>
      <c r="J594" s="68">
        <f t="shared" si="130"/>
        <v>91.666666666666671</v>
      </c>
    </row>
    <row r="595" spans="1:10" s="128" customFormat="1" ht="15.6" customHeight="1" thickBot="1" x14ac:dyDescent="0.25">
      <c r="A595" s="121"/>
      <c r="B595" s="4"/>
      <c r="C595" s="4"/>
      <c r="D595" s="7">
        <v>8</v>
      </c>
      <c r="E595" s="122" t="s">
        <v>96</v>
      </c>
      <c r="F595" s="7">
        <v>14</v>
      </c>
      <c r="G595" s="7">
        <v>1</v>
      </c>
      <c r="H595" s="7">
        <v>1</v>
      </c>
      <c r="I595" s="7"/>
      <c r="J595" s="68">
        <f t="shared" si="130"/>
        <v>93.75</v>
      </c>
    </row>
    <row r="596" spans="1:10" s="128" customFormat="1" ht="15.6" customHeight="1" thickBot="1" x14ac:dyDescent="0.25">
      <c r="A596" s="121"/>
      <c r="B596" s="4"/>
      <c r="C596" s="4"/>
      <c r="D596" s="7">
        <v>9</v>
      </c>
      <c r="E596" s="4" t="s">
        <v>15</v>
      </c>
      <c r="F596" s="7">
        <v>12</v>
      </c>
      <c r="G596" s="7">
        <v>2</v>
      </c>
      <c r="H596" s="7">
        <v>1</v>
      </c>
      <c r="I596" s="7">
        <v>1</v>
      </c>
      <c r="J596" s="68">
        <f t="shared" si="130"/>
        <v>85.416666666666671</v>
      </c>
    </row>
    <row r="597" spans="1:10" s="128" customFormat="1" ht="15.6" customHeight="1" thickBot="1" x14ac:dyDescent="0.25">
      <c r="A597" s="121"/>
      <c r="B597" s="4"/>
      <c r="C597" s="4"/>
      <c r="D597" s="7">
        <v>10</v>
      </c>
      <c r="E597" s="4" t="s">
        <v>99</v>
      </c>
      <c r="F597" s="7">
        <v>13</v>
      </c>
      <c r="G597" s="7">
        <v>1</v>
      </c>
      <c r="H597" s="7">
        <v>2</v>
      </c>
      <c r="I597" s="7"/>
      <c r="J597" s="68">
        <f t="shared" si="130"/>
        <v>89.583333333333329</v>
      </c>
    </row>
    <row r="598" spans="1:10" s="128" customFormat="1" ht="15.6" customHeight="1" thickBot="1" x14ac:dyDescent="0.25">
      <c r="A598" s="121"/>
      <c r="B598" s="4"/>
      <c r="C598" s="4"/>
      <c r="D598" s="7">
        <v>11</v>
      </c>
      <c r="E598" s="4" t="s">
        <v>97</v>
      </c>
      <c r="F598" s="7">
        <v>14</v>
      </c>
      <c r="G598" s="7">
        <v>1</v>
      </c>
      <c r="H598" s="7">
        <v>1</v>
      </c>
      <c r="I598" s="7"/>
      <c r="J598" s="68">
        <f t="shared" si="130"/>
        <v>93.75</v>
      </c>
    </row>
    <row r="599" spans="1:10" s="128" customFormat="1" ht="15.6" customHeight="1" thickBot="1" x14ac:dyDescent="0.25">
      <c r="A599" s="121"/>
      <c r="B599" s="4"/>
      <c r="C599" s="4"/>
      <c r="D599" s="7">
        <v>12</v>
      </c>
      <c r="E599" s="4" t="s">
        <v>98</v>
      </c>
      <c r="F599" s="7">
        <v>14</v>
      </c>
      <c r="G599" s="7">
        <v>1</v>
      </c>
      <c r="H599" s="7">
        <v>1</v>
      </c>
      <c r="I599" s="7"/>
      <c r="J599" s="68">
        <f t="shared" si="130"/>
        <v>93.75</v>
      </c>
    </row>
    <row r="600" spans="1:10" s="128" customFormat="1" ht="15.6" customHeight="1" thickBot="1" x14ac:dyDescent="0.25">
      <c r="A600" s="121"/>
      <c r="B600" s="4"/>
      <c r="C600" s="4"/>
      <c r="D600" s="7">
        <v>13</v>
      </c>
      <c r="E600" s="4" t="s">
        <v>17</v>
      </c>
      <c r="F600" s="22">
        <v>13</v>
      </c>
      <c r="G600" s="7">
        <v>2</v>
      </c>
      <c r="H600" s="7">
        <v>1</v>
      </c>
      <c r="I600" s="7"/>
      <c r="J600" s="68">
        <f t="shared" si="130"/>
        <v>91.666666666666671</v>
      </c>
    </row>
    <row r="601" spans="1:10" s="128" customFormat="1" ht="15.6" customHeight="1" thickBot="1" x14ac:dyDescent="0.25">
      <c r="A601" s="121"/>
      <c r="B601" s="4"/>
      <c r="C601" s="4"/>
      <c r="D601" s="7">
        <v>14</v>
      </c>
      <c r="E601" s="124" t="s">
        <v>18</v>
      </c>
      <c r="F601" s="24">
        <v>12</v>
      </c>
      <c r="G601" s="7">
        <v>2</v>
      </c>
      <c r="H601" s="7">
        <v>2</v>
      </c>
      <c r="I601" s="7"/>
      <c r="J601" s="68">
        <f t="shared" si="130"/>
        <v>87.5</v>
      </c>
    </row>
    <row r="602" spans="1:10" s="128" customFormat="1" ht="15.6" customHeight="1" thickBot="1" x14ac:dyDescent="0.25">
      <c r="A602" s="121"/>
      <c r="B602" s="4"/>
      <c r="C602" s="4"/>
      <c r="D602" s="7">
        <v>15</v>
      </c>
      <c r="E602" s="4" t="s">
        <v>19</v>
      </c>
      <c r="F602" s="7">
        <v>12</v>
      </c>
      <c r="G602" s="7">
        <v>3</v>
      </c>
      <c r="H602" s="7">
        <v>1</v>
      </c>
      <c r="I602" s="7"/>
      <c r="J602" s="68">
        <f t="shared" si="130"/>
        <v>89.583333333333329</v>
      </c>
    </row>
    <row r="603" spans="1:10" s="128" customFormat="1" ht="15.6" customHeight="1" thickBot="1" x14ac:dyDescent="0.25">
      <c r="A603" s="121"/>
      <c r="B603" s="4"/>
      <c r="C603" s="4"/>
      <c r="D603" s="7"/>
      <c r="E603" s="4" t="s">
        <v>6</v>
      </c>
      <c r="F603" s="79">
        <f t="shared" ref="F603" si="131">SUM(F588:F602)/15</f>
        <v>12.933333333333334</v>
      </c>
      <c r="G603" s="79">
        <f t="shared" ref="G603" si="132">SUM(G588:G602)/15</f>
        <v>1.6666666666666667</v>
      </c>
      <c r="H603" s="79">
        <f t="shared" ref="H603" si="133">SUM(H588:H602)/15</f>
        <v>1.2</v>
      </c>
      <c r="I603" s="79">
        <f t="shared" ref="I603" si="134">SUM(I588:I602)/15</f>
        <v>0.2</v>
      </c>
      <c r="J603" s="80">
        <f>SUM(J588:J602)/15</f>
        <v>90.277777777777771</v>
      </c>
    </row>
    <row r="604" spans="1:10" s="126" customFormat="1" ht="26.25" customHeight="1" x14ac:dyDescent="0.2">
      <c r="A604" s="230" t="s">
        <v>246</v>
      </c>
      <c r="B604" s="259">
        <v>33</v>
      </c>
      <c r="C604" s="259">
        <v>15</v>
      </c>
      <c r="D604" s="110">
        <v>45</v>
      </c>
      <c r="E604" s="261"/>
      <c r="F604" s="259">
        <v>3</v>
      </c>
      <c r="G604" s="259">
        <v>2</v>
      </c>
      <c r="H604" s="113">
        <v>1</v>
      </c>
      <c r="I604" s="113">
        <v>0</v>
      </c>
      <c r="J604" s="263" t="s">
        <v>62</v>
      </c>
    </row>
    <row r="605" spans="1:10" s="126" customFormat="1" ht="14.45" customHeight="1" thickBot="1" x14ac:dyDescent="0.25">
      <c r="A605" s="228" t="s">
        <v>208</v>
      </c>
      <c r="B605" s="260"/>
      <c r="C605" s="260"/>
      <c r="D605" s="111"/>
      <c r="E605" s="262"/>
      <c r="F605" s="260"/>
      <c r="G605" s="260"/>
      <c r="H605" s="109"/>
      <c r="I605" s="109"/>
      <c r="J605" s="264"/>
    </row>
    <row r="606" spans="1:10" s="128" customFormat="1" ht="15.6" customHeight="1" thickBot="1" x14ac:dyDescent="0.25">
      <c r="A606" s="121"/>
      <c r="B606" s="4"/>
      <c r="C606" s="4"/>
      <c r="D606" s="7">
        <v>1</v>
      </c>
      <c r="E606" s="4" t="s">
        <v>9</v>
      </c>
      <c r="F606" s="7">
        <v>11</v>
      </c>
      <c r="G606" s="7">
        <v>2</v>
      </c>
      <c r="H606" s="7">
        <v>1</v>
      </c>
      <c r="I606" s="7">
        <v>1</v>
      </c>
      <c r="J606" s="68">
        <f>SUM((F606*3+G606*2+H606*1+I606*0)*100/45)</f>
        <v>84.444444444444443</v>
      </c>
    </row>
    <row r="607" spans="1:10" s="128" customFormat="1" ht="15.6" customHeight="1" thickBot="1" x14ac:dyDescent="0.25">
      <c r="A607" s="121"/>
      <c r="B607" s="4"/>
      <c r="C607" s="4"/>
      <c r="D607" s="7">
        <v>2</v>
      </c>
      <c r="E607" s="4" t="s">
        <v>10</v>
      </c>
      <c r="F607" s="7">
        <v>11</v>
      </c>
      <c r="G607" s="7">
        <v>2</v>
      </c>
      <c r="H607" s="7">
        <v>2</v>
      </c>
      <c r="I607" s="7"/>
      <c r="J607" s="68">
        <f t="shared" ref="J607:J620" si="135">SUM((F607*3+G607*2+H607*1+I607*0)*100/45)</f>
        <v>86.666666666666671</v>
      </c>
    </row>
    <row r="608" spans="1:10" s="128" customFormat="1" ht="15.6" customHeight="1" thickBot="1" x14ac:dyDescent="0.25">
      <c r="A608" s="121"/>
      <c r="B608" s="4"/>
      <c r="C608" s="4"/>
      <c r="D608" s="7">
        <v>3</v>
      </c>
      <c r="E608" s="4" t="s">
        <v>11</v>
      </c>
      <c r="F608" s="7">
        <v>12</v>
      </c>
      <c r="G608" s="7">
        <v>2</v>
      </c>
      <c r="H608" s="7">
        <v>1</v>
      </c>
      <c r="I608" s="7"/>
      <c r="J608" s="68">
        <f t="shared" si="135"/>
        <v>91.111111111111114</v>
      </c>
    </row>
    <row r="609" spans="1:10" s="128" customFormat="1" ht="15.6" customHeight="1" thickBot="1" x14ac:dyDescent="0.25">
      <c r="A609" s="121"/>
      <c r="B609" s="4"/>
      <c r="C609" s="4"/>
      <c r="D609" s="7">
        <v>4</v>
      </c>
      <c r="E609" s="4" t="s">
        <v>12</v>
      </c>
      <c r="F609" s="7">
        <v>12</v>
      </c>
      <c r="G609" s="7">
        <v>2</v>
      </c>
      <c r="H609" s="7">
        <v>1</v>
      </c>
      <c r="I609" s="7"/>
      <c r="J609" s="68">
        <f t="shared" si="135"/>
        <v>91.111111111111114</v>
      </c>
    </row>
    <row r="610" spans="1:10" s="128" customFormat="1" ht="15.6" customHeight="1" thickBot="1" x14ac:dyDescent="0.25">
      <c r="A610" s="121"/>
      <c r="B610" s="4"/>
      <c r="C610" s="4"/>
      <c r="D610" s="7">
        <v>5</v>
      </c>
      <c r="E610" s="4" t="s">
        <v>13</v>
      </c>
      <c r="F610" s="7">
        <v>11</v>
      </c>
      <c r="G610" s="7">
        <v>2</v>
      </c>
      <c r="H610" s="7">
        <v>1</v>
      </c>
      <c r="I610" s="7">
        <v>1</v>
      </c>
      <c r="J610" s="68">
        <f t="shared" si="135"/>
        <v>84.444444444444443</v>
      </c>
    </row>
    <row r="611" spans="1:10" s="128" customFormat="1" ht="15.6" customHeight="1" thickBot="1" x14ac:dyDescent="0.25">
      <c r="A611" s="121"/>
      <c r="B611" s="4"/>
      <c r="C611" s="4"/>
      <c r="D611" s="7">
        <v>6</v>
      </c>
      <c r="E611" s="4" t="s">
        <v>95</v>
      </c>
      <c r="F611" s="7">
        <v>13</v>
      </c>
      <c r="G611" s="7">
        <v>1</v>
      </c>
      <c r="H611" s="7">
        <v>1</v>
      </c>
      <c r="I611" s="7"/>
      <c r="J611" s="68">
        <f t="shared" si="135"/>
        <v>93.333333333333329</v>
      </c>
    </row>
    <row r="612" spans="1:10" s="128" customFormat="1" ht="15.6" customHeight="1" thickBot="1" x14ac:dyDescent="0.25">
      <c r="A612" s="121"/>
      <c r="B612" s="4"/>
      <c r="C612" s="4"/>
      <c r="D612" s="7">
        <v>7</v>
      </c>
      <c r="E612" s="4" t="s">
        <v>21</v>
      </c>
      <c r="F612" s="7">
        <v>12</v>
      </c>
      <c r="G612" s="7">
        <v>2</v>
      </c>
      <c r="H612" s="7">
        <v>1</v>
      </c>
      <c r="I612" s="7"/>
      <c r="J612" s="68">
        <f t="shared" si="135"/>
        <v>91.111111111111114</v>
      </c>
    </row>
    <row r="613" spans="1:10" s="128" customFormat="1" ht="15.6" customHeight="1" thickBot="1" x14ac:dyDescent="0.25">
      <c r="A613" s="121"/>
      <c r="B613" s="4"/>
      <c r="C613" s="4"/>
      <c r="D613" s="7">
        <v>8</v>
      </c>
      <c r="E613" s="122" t="s">
        <v>96</v>
      </c>
      <c r="F613" s="7">
        <v>13</v>
      </c>
      <c r="G613" s="7">
        <v>1</v>
      </c>
      <c r="H613" s="7">
        <v>1</v>
      </c>
      <c r="I613" s="7"/>
      <c r="J613" s="68">
        <f t="shared" si="135"/>
        <v>93.333333333333329</v>
      </c>
    </row>
    <row r="614" spans="1:10" s="128" customFormat="1" ht="15.6" customHeight="1" thickBot="1" x14ac:dyDescent="0.25">
      <c r="A614" s="121"/>
      <c r="B614" s="4"/>
      <c r="C614" s="4"/>
      <c r="D614" s="7">
        <v>9</v>
      </c>
      <c r="E614" s="4" t="s">
        <v>15</v>
      </c>
      <c r="F614" s="7">
        <v>11</v>
      </c>
      <c r="G614" s="7">
        <v>1</v>
      </c>
      <c r="H614" s="7">
        <v>1</v>
      </c>
      <c r="I614" s="7">
        <v>2</v>
      </c>
      <c r="J614" s="68">
        <f t="shared" si="135"/>
        <v>80</v>
      </c>
    </row>
    <row r="615" spans="1:10" s="128" customFormat="1" ht="15.6" customHeight="1" thickBot="1" x14ac:dyDescent="0.25">
      <c r="A615" s="121"/>
      <c r="B615" s="4"/>
      <c r="C615" s="4"/>
      <c r="D615" s="7">
        <v>10</v>
      </c>
      <c r="E615" s="4" t="s">
        <v>99</v>
      </c>
      <c r="F615" s="7">
        <v>12</v>
      </c>
      <c r="G615" s="7">
        <v>1</v>
      </c>
      <c r="H615" s="7">
        <v>2</v>
      </c>
      <c r="I615" s="7"/>
      <c r="J615" s="68">
        <f t="shared" si="135"/>
        <v>88.888888888888886</v>
      </c>
    </row>
    <row r="616" spans="1:10" s="128" customFormat="1" ht="15.6" customHeight="1" thickBot="1" x14ac:dyDescent="0.25">
      <c r="A616" s="121"/>
      <c r="B616" s="4"/>
      <c r="C616" s="4"/>
      <c r="D616" s="7">
        <v>11</v>
      </c>
      <c r="E616" s="4" t="s">
        <v>97</v>
      </c>
      <c r="F616" s="7">
        <v>13</v>
      </c>
      <c r="G616" s="7">
        <v>1</v>
      </c>
      <c r="H616" s="7">
        <v>1</v>
      </c>
      <c r="I616" s="7"/>
      <c r="J616" s="68">
        <f t="shared" si="135"/>
        <v>93.333333333333329</v>
      </c>
    </row>
    <row r="617" spans="1:10" s="128" customFormat="1" ht="15.6" customHeight="1" thickBot="1" x14ac:dyDescent="0.25">
      <c r="A617" s="121"/>
      <c r="B617" s="4"/>
      <c r="C617" s="4"/>
      <c r="D617" s="7">
        <v>12</v>
      </c>
      <c r="E617" s="4" t="s">
        <v>98</v>
      </c>
      <c r="F617" s="7">
        <v>13</v>
      </c>
      <c r="G617" s="7">
        <v>1</v>
      </c>
      <c r="H617" s="7">
        <v>1</v>
      </c>
      <c r="I617" s="7"/>
      <c r="J617" s="68">
        <f t="shared" si="135"/>
        <v>93.333333333333329</v>
      </c>
    </row>
    <row r="618" spans="1:10" s="128" customFormat="1" ht="15.6" customHeight="1" thickBot="1" x14ac:dyDescent="0.25">
      <c r="A618" s="121"/>
      <c r="B618" s="4"/>
      <c r="C618" s="4"/>
      <c r="D618" s="7">
        <v>13</v>
      </c>
      <c r="E618" s="4" t="s">
        <v>17</v>
      </c>
      <c r="F618" s="22">
        <v>12</v>
      </c>
      <c r="G618" s="7">
        <v>2</v>
      </c>
      <c r="H618" s="7">
        <v>1</v>
      </c>
      <c r="I618" s="7"/>
      <c r="J618" s="68">
        <f t="shared" si="135"/>
        <v>91.111111111111114</v>
      </c>
    </row>
    <row r="619" spans="1:10" s="128" customFormat="1" ht="15.6" customHeight="1" thickBot="1" x14ac:dyDescent="0.25">
      <c r="A619" s="121"/>
      <c r="B619" s="4"/>
      <c r="C619" s="4"/>
      <c r="D619" s="7">
        <v>14</v>
      </c>
      <c r="E619" s="124" t="s">
        <v>18</v>
      </c>
      <c r="F619" s="24">
        <v>11</v>
      </c>
      <c r="G619" s="7">
        <v>2</v>
      </c>
      <c r="H619" s="7">
        <v>2</v>
      </c>
      <c r="I619" s="7"/>
      <c r="J619" s="68">
        <f t="shared" si="135"/>
        <v>86.666666666666671</v>
      </c>
    </row>
    <row r="620" spans="1:10" s="128" customFormat="1" ht="15.6" customHeight="1" thickBot="1" x14ac:dyDescent="0.25">
      <c r="A620" s="121"/>
      <c r="B620" s="4"/>
      <c r="C620" s="4"/>
      <c r="D620" s="7">
        <v>15</v>
      </c>
      <c r="E620" s="4" t="s">
        <v>19</v>
      </c>
      <c r="F620" s="7">
        <v>11</v>
      </c>
      <c r="G620" s="7">
        <v>2</v>
      </c>
      <c r="H620" s="7">
        <v>1</v>
      </c>
      <c r="I620" s="7">
        <v>1</v>
      </c>
      <c r="J620" s="68">
        <f t="shared" si="135"/>
        <v>84.444444444444443</v>
      </c>
    </row>
    <row r="621" spans="1:10" s="128" customFormat="1" ht="15.6" customHeight="1" thickBot="1" x14ac:dyDescent="0.25">
      <c r="A621" s="121"/>
      <c r="B621" s="4"/>
      <c r="C621" s="4"/>
      <c r="D621" s="7"/>
      <c r="E621" s="4" t="s">
        <v>6</v>
      </c>
      <c r="F621" s="79">
        <f t="shared" ref="F621" si="136">SUM(F606:F620)/15</f>
        <v>11.866666666666667</v>
      </c>
      <c r="G621" s="79">
        <f t="shared" ref="G621" si="137">SUM(G606:G620)/15</f>
        <v>1.6</v>
      </c>
      <c r="H621" s="79">
        <f t="shared" ref="H621" si="138">SUM(H606:H620)/15</f>
        <v>1.2</v>
      </c>
      <c r="I621" s="79">
        <f t="shared" ref="I621" si="139">SUM(I606:I620)/15</f>
        <v>0.33333333333333331</v>
      </c>
      <c r="J621" s="80">
        <f>SUM(J606:J620)/15</f>
        <v>88.8888888888889</v>
      </c>
    </row>
    <row r="622" spans="1:10" s="126" customFormat="1" ht="23.25" customHeight="1" x14ac:dyDescent="0.2">
      <c r="A622" s="232" t="s">
        <v>247</v>
      </c>
      <c r="B622" s="269">
        <v>33</v>
      </c>
      <c r="C622" s="259">
        <v>11</v>
      </c>
      <c r="D622" s="110">
        <v>33</v>
      </c>
      <c r="E622" s="261"/>
      <c r="F622" s="259">
        <v>3</v>
      </c>
      <c r="G622" s="259">
        <v>2</v>
      </c>
      <c r="H622" s="113">
        <v>1</v>
      </c>
      <c r="I622" s="113">
        <v>0</v>
      </c>
      <c r="J622" s="263" t="s">
        <v>62</v>
      </c>
    </row>
    <row r="623" spans="1:10" s="126" customFormat="1" ht="10.9" customHeight="1" thickBot="1" x14ac:dyDescent="0.25">
      <c r="A623" s="141" t="s">
        <v>209</v>
      </c>
      <c r="B623" s="273"/>
      <c r="C623" s="260"/>
      <c r="D623" s="111"/>
      <c r="E623" s="262"/>
      <c r="F623" s="260"/>
      <c r="G623" s="260"/>
      <c r="H623" s="109"/>
      <c r="I623" s="109"/>
      <c r="J623" s="264"/>
    </row>
    <row r="624" spans="1:10" s="128" customFormat="1" ht="15.6" customHeight="1" thickBot="1" x14ac:dyDescent="0.25">
      <c r="A624" s="121"/>
      <c r="B624" s="4"/>
      <c r="C624" s="4"/>
      <c r="D624" s="7">
        <v>1</v>
      </c>
      <c r="E624" s="4" t="s">
        <v>9</v>
      </c>
      <c r="F624" s="7">
        <v>10</v>
      </c>
      <c r="G624" s="7"/>
      <c r="H624" s="7">
        <v>1</v>
      </c>
      <c r="I624" s="7"/>
      <c r="J624" s="68">
        <f>SUM((F624*3+G624*2+H624*1+I624*0)*100/33)</f>
        <v>93.939393939393938</v>
      </c>
    </row>
    <row r="625" spans="1:10" s="128" customFormat="1" ht="15.6" customHeight="1" thickBot="1" x14ac:dyDescent="0.25">
      <c r="A625" s="121"/>
      <c r="B625" s="4"/>
      <c r="C625" s="4"/>
      <c r="D625" s="7">
        <v>2</v>
      </c>
      <c r="E625" s="4" t="s">
        <v>10</v>
      </c>
      <c r="F625" s="7">
        <v>9</v>
      </c>
      <c r="G625" s="7">
        <v>1</v>
      </c>
      <c r="H625" s="7">
        <v>1</v>
      </c>
      <c r="I625" s="7"/>
      <c r="J625" s="68">
        <f t="shared" ref="J625:J638" si="140">SUM((F625*3+G625*2+H625*1+I625*0)*100/33)</f>
        <v>90.909090909090907</v>
      </c>
    </row>
    <row r="626" spans="1:10" s="128" customFormat="1" ht="15.6" customHeight="1" thickBot="1" x14ac:dyDescent="0.25">
      <c r="A626" s="121"/>
      <c r="B626" s="4"/>
      <c r="C626" s="4"/>
      <c r="D626" s="7">
        <v>3</v>
      </c>
      <c r="E626" s="4" t="s">
        <v>11</v>
      </c>
      <c r="F626" s="7">
        <v>9</v>
      </c>
      <c r="G626" s="7">
        <v>1</v>
      </c>
      <c r="H626" s="7">
        <v>1</v>
      </c>
      <c r="I626" s="7"/>
      <c r="J626" s="68">
        <f t="shared" si="140"/>
        <v>90.909090909090907</v>
      </c>
    </row>
    <row r="627" spans="1:10" s="128" customFormat="1" ht="15.6" customHeight="1" thickBot="1" x14ac:dyDescent="0.25">
      <c r="A627" s="121"/>
      <c r="B627" s="4"/>
      <c r="C627" s="4"/>
      <c r="D627" s="7">
        <v>4</v>
      </c>
      <c r="E627" s="4" t="s">
        <v>12</v>
      </c>
      <c r="F627" s="7">
        <v>9</v>
      </c>
      <c r="G627" s="7">
        <v>1</v>
      </c>
      <c r="H627" s="7">
        <v>1</v>
      </c>
      <c r="I627" s="7"/>
      <c r="J627" s="68">
        <f t="shared" si="140"/>
        <v>90.909090909090907</v>
      </c>
    </row>
    <row r="628" spans="1:10" s="128" customFormat="1" ht="15.6" customHeight="1" thickBot="1" x14ac:dyDescent="0.25">
      <c r="A628" s="121"/>
      <c r="B628" s="4"/>
      <c r="C628" s="4"/>
      <c r="D628" s="7">
        <v>5</v>
      </c>
      <c r="E628" s="4" t="s">
        <v>13</v>
      </c>
      <c r="F628" s="7">
        <v>9</v>
      </c>
      <c r="G628" s="7">
        <v>1</v>
      </c>
      <c r="H628" s="7"/>
      <c r="I628" s="7">
        <v>1</v>
      </c>
      <c r="J628" s="68">
        <f t="shared" si="140"/>
        <v>87.878787878787875</v>
      </c>
    </row>
    <row r="629" spans="1:10" s="128" customFormat="1" ht="15.6" customHeight="1" thickBot="1" x14ac:dyDescent="0.25">
      <c r="A629" s="121"/>
      <c r="B629" s="4"/>
      <c r="C629" s="4"/>
      <c r="D629" s="7">
        <v>6</v>
      </c>
      <c r="E629" s="4" t="s">
        <v>95</v>
      </c>
      <c r="F629" s="7">
        <v>10</v>
      </c>
      <c r="G629" s="7"/>
      <c r="H629" s="7">
        <v>1</v>
      </c>
      <c r="I629" s="7"/>
      <c r="J629" s="68">
        <f t="shared" si="140"/>
        <v>93.939393939393938</v>
      </c>
    </row>
    <row r="630" spans="1:10" s="128" customFormat="1" ht="15.6" customHeight="1" thickBot="1" x14ac:dyDescent="0.25">
      <c r="A630" s="121"/>
      <c r="B630" s="4"/>
      <c r="C630" s="4"/>
      <c r="D630" s="7">
        <v>7</v>
      </c>
      <c r="E630" s="4" t="s">
        <v>21</v>
      </c>
      <c r="F630" s="7">
        <v>10</v>
      </c>
      <c r="G630" s="7"/>
      <c r="H630" s="7">
        <v>1</v>
      </c>
      <c r="I630" s="7"/>
      <c r="J630" s="68">
        <f t="shared" si="140"/>
        <v>93.939393939393938</v>
      </c>
    </row>
    <row r="631" spans="1:10" s="128" customFormat="1" ht="15.6" customHeight="1" thickBot="1" x14ac:dyDescent="0.25">
      <c r="A631" s="121"/>
      <c r="B631" s="4"/>
      <c r="C631" s="4"/>
      <c r="D631" s="7">
        <v>8</v>
      </c>
      <c r="E631" s="122" t="s">
        <v>96</v>
      </c>
      <c r="F631" s="7">
        <v>10</v>
      </c>
      <c r="G631" s="7"/>
      <c r="H631" s="7"/>
      <c r="I631" s="7">
        <v>1</v>
      </c>
      <c r="J631" s="68">
        <f t="shared" si="140"/>
        <v>90.909090909090907</v>
      </c>
    </row>
    <row r="632" spans="1:10" s="128" customFormat="1" ht="15.6" customHeight="1" thickBot="1" x14ac:dyDescent="0.25">
      <c r="A632" s="121"/>
      <c r="B632" s="4"/>
      <c r="C632" s="4"/>
      <c r="D632" s="7">
        <v>9</v>
      </c>
      <c r="E632" s="4" t="s">
        <v>15</v>
      </c>
      <c r="F632" s="7">
        <v>10</v>
      </c>
      <c r="G632" s="7"/>
      <c r="H632" s="7"/>
      <c r="I632" s="7">
        <v>1</v>
      </c>
      <c r="J632" s="68">
        <f t="shared" si="140"/>
        <v>90.909090909090907</v>
      </c>
    </row>
    <row r="633" spans="1:10" s="128" customFormat="1" ht="15.6" customHeight="1" thickBot="1" x14ac:dyDescent="0.25">
      <c r="A633" s="121"/>
      <c r="B633" s="4"/>
      <c r="C633" s="4"/>
      <c r="D633" s="7">
        <v>10</v>
      </c>
      <c r="E633" s="4" t="s">
        <v>99</v>
      </c>
      <c r="F633" s="7">
        <v>9</v>
      </c>
      <c r="G633" s="7">
        <v>1</v>
      </c>
      <c r="H633" s="7"/>
      <c r="I633" s="7">
        <v>1</v>
      </c>
      <c r="J633" s="68">
        <f t="shared" si="140"/>
        <v>87.878787878787875</v>
      </c>
    </row>
    <row r="634" spans="1:10" s="128" customFormat="1" ht="15.6" customHeight="1" thickBot="1" x14ac:dyDescent="0.25">
      <c r="A634" s="121"/>
      <c r="B634" s="4"/>
      <c r="C634" s="4"/>
      <c r="D634" s="7">
        <v>11</v>
      </c>
      <c r="E634" s="4" t="s">
        <v>97</v>
      </c>
      <c r="F634" s="7">
        <v>8</v>
      </c>
      <c r="G634" s="7">
        <v>2</v>
      </c>
      <c r="H634" s="7">
        <v>1</v>
      </c>
      <c r="I634" s="7"/>
      <c r="J634" s="68">
        <f t="shared" si="140"/>
        <v>87.878787878787875</v>
      </c>
    </row>
    <row r="635" spans="1:10" s="128" customFormat="1" ht="15.6" customHeight="1" thickBot="1" x14ac:dyDescent="0.25">
      <c r="A635" s="121"/>
      <c r="B635" s="4"/>
      <c r="C635" s="4"/>
      <c r="D635" s="7">
        <v>12</v>
      </c>
      <c r="E635" s="4" t="s">
        <v>98</v>
      </c>
      <c r="F635" s="7">
        <v>10</v>
      </c>
      <c r="G635" s="7"/>
      <c r="H635" s="7">
        <v>1</v>
      </c>
      <c r="I635" s="7"/>
      <c r="J635" s="68">
        <f t="shared" si="140"/>
        <v>93.939393939393938</v>
      </c>
    </row>
    <row r="636" spans="1:10" s="128" customFormat="1" ht="15.6" customHeight="1" thickBot="1" x14ac:dyDescent="0.25">
      <c r="A636" s="121"/>
      <c r="B636" s="4"/>
      <c r="C636" s="4"/>
      <c r="D636" s="7">
        <v>13</v>
      </c>
      <c r="E636" s="21" t="s">
        <v>17</v>
      </c>
      <c r="F636" s="7">
        <v>10</v>
      </c>
      <c r="G636" s="7"/>
      <c r="H636" s="7">
        <v>1</v>
      </c>
      <c r="I636" s="7"/>
      <c r="J636" s="68">
        <f t="shared" si="140"/>
        <v>93.939393939393938</v>
      </c>
    </row>
    <row r="637" spans="1:10" s="128" customFormat="1" ht="15.6" customHeight="1" thickBot="1" x14ac:dyDescent="0.25">
      <c r="A637" s="121"/>
      <c r="B637" s="4"/>
      <c r="C637" s="4"/>
      <c r="D637" s="38">
        <v>14</v>
      </c>
      <c r="E637" s="140" t="s">
        <v>18</v>
      </c>
      <c r="F637" s="7">
        <v>9</v>
      </c>
      <c r="G637" s="7">
        <v>1</v>
      </c>
      <c r="H637" s="7">
        <v>1</v>
      </c>
      <c r="I637" s="7"/>
      <c r="J637" s="68">
        <f t="shared" si="140"/>
        <v>90.909090909090907</v>
      </c>
    </row>
    <row r="638" spans="1:10" s="128" customFormat="1" ht="15.6" customHeight="1" thickBot="1" x14ac:dyDescent="0.25">
      <c r="A638" s="121"/>
      <c r="B638" s="4"/>
      <c r="C638" s="4"/>
      <c r="D638" s="7">
        <v>15</v>
      </c>
      <c r="E638" s="4" t="s">
        <v>19</v>
      </c>
      <c r="F638" s="7">
        <v>10</v>
      </c>
      <c r="G638" s="7"/>
      <c r="H638" s="7">
        <v>1</v>
      </c>
      <c r="I638" s="7"/>
      <c r="J638" s="68">
        <f t="shared" si="140"/>
        <v>93.939393939393938</v>
      </c>
    </row>
    <row r="639" spans="1:10" s="128" customFormat="1" ht="15.6" customHeight="1" thickBot="1" x14ac:dyDescent="0.25">
      <c r="A639" s="121"/>
      <c r="B639" s="4"/>
      <c r="C639" s="4"/>
      <c r="D639" s="7"/>
      <c r="E639" s="4" t="s">
        <v>6</v>
      </c>
      <c r="F639" s="79">
        <f t="shared" ref="F639" si="141">SUM(F624:F638)/15</f>
        <v>9.4666666666666668</v>
      </c>
      <c r="G639" s="79">
        <f t="shared" ref="G639" si="142">SUM(G624:G638)/15</f>
        <v>0.53333333333333333</v>
      </c>
      <c r="H639" s="79">
        <f t="shared" ref="H639" si="143">SUM(H624:H638)/15</f>
        <v>0.73333333333333328</v>
      </c>
      <c r="I639" s="79">
        <f t="shared" ref="I639" si="144">SUM(I624:I638)/15</f>
        <v>0.26666666666666666</v>
      </c>
      <c r="J639" s="80">
        <f>SUM(J624:J638)/15</f>
        <v>91.51515151515153</v>
      </c>
    </row>
    <row r="640" spans="1:10" s="126" customFormat="1" ht="27" customHeight="1" x14ac:dyDescent="0.2">
      <c r="A640" s="230" t="s">
        <v>248</v>
      </c>
      <c r="B640" s="259">
        <v>33</v>
      </c>
      <c r="C640" s="259">
        <v>16</v>
      </c>
      <c r="D640" s="226">
        <v>48</v>
      </c>
      <c r="E640" s="261"/>
      <c r="F640" s="259">
        <v>3</v>
      </c>
      <c r="G640" s="259">
        <v>2</v>
      </c>
      <c r="H640" s="231">
        <v>1</v>
      </c>
      <c r="I640" s="231">
        <v>0</v>
      </c>
      <c r="J640" s="263" t="s">
        <v>62</v>
      </c>
    </row>
    <row r="641" spans="1:10" s="126" customFormat="1" ht="13.15" customHeight="1" thickBot="1" x14ac:dyDescent="0.25">
      <c r="A641" s="228" t="s">
        <v>73</v>
      </c>
      <c r="B641" s="260"/>
      <c r="C641" s="260"/>
      <c r="D641" s="227"/>
      <c r="E641" s="262"/>
      <c r="F641" s="260"/>
      <c r="G641" s="260"/>
      <c r="H641" s="229"/>
      <c r="I641" s="229"/>
      <c r="J641" s="264"/>
    </row>
    <row r="642" spans="1:10" s="128" customFormat="1" ht="15.6" customHeight="1" thickBot="1" x14ac:dyDescent="0.25">
      <c r="A642" s="121"/>
      <c r="B642" s="4"/>
      <c r="C642" s="4"/>
      <c r="D642" s="7">
        <v>1</v>
      </c>
      <c r="E642" s="4" t="s">
        <v>9</v>
      </c>
      <c r="F642" s="7">
        <v>14</v>
      </c>
      <c r="G642" s="7">
        <v>2</v>
      </c>
      <c r="H642" s="7"/>
      <c r="I642" s="7"/>
      <c r="J642" s="68">
        <f>SUM((F642*3+G642*2+H642*1+I642*0)*100/48)</f>
        <v>95.833333333333329</v>
      </c>
    </row>
    <row r="643" spans="1:10" s="128" customFormat="1" ht="15.6" customHeight="1" thickBot="1" x14ac:dyDescent="0.25">
      <c r="A643" s="121"/>
      <c r="B643" s="4"/>
      <c r="C643" s="4"/>
      <c r="D643" s="7">
        <v>2</v>
      </c>
      <c r="E643" s="4" t="s">
        <v>10</v>
      </c>
      <c r="F643" s="7">
        <v>14</v>
      </c>
      <c r="G643" s="7">
        <v>2</v>
      </c>
      <c r="H643" s="7"/>
      <c r="I643" s="7"/>
      <c r="J643" s="68">
        <f t="shared" ref="J643:J656" si="145">SUM((F643*3+G643*2+H643*1+I643*0)*100/48)</f>
        <v>95.833333333333329</v>
      </c>
    </row>
    <row r="644" spans="1:10" s="128" customFormat="1" ht="15.6" customHeight="1" thickBot="1" x14ac:dyDescent="0.25">
      <c r="A644" s="121"/>
      <c r="B644" s="4"/>
      <c r="C644" s="4"/>
      <c r="D644" s="7">
        <v>3</v>
      </c>
      <c r="E644" s="4" t="s">
        <v>11</v>
      </c>
      <c r="F644" s="7">
        <v>13</v>
      </c>
      <c r="G644" s="7">
        <v>2</v>
      </c>
      <c r="H644" s="7">
        <v>1</v>
      </c>
      <c r="I644" s="7"/>
      <c r="J644" s="68">
        <f t="shared" si="145"/>
        <v>91.666666666666671</v>
      </c>
    </row>
    <row r="645" spans="1:10" s="128" customFormat="1" ht="15.6" customHeight="1" thickBot="1" x14ac:dyDescent="0.25">
      <c r="A645" s="121"/>
      <c r="B645" s="4"/>
      <c r="C645" s="4"/>
      <c r="D645" s="7">
        <v>4</v>
      </c>
      <c r="E645" s="4" t="s">
        <v>12</v>
      </c>
      <c r="F645" s="7">
        <v>14</v>
      </c>
      <c r="G645" s="7">
        <v>2</v>
      </c>
      <c r="H645" s="7"/>
      <c r="I645" s="7"/>
      <c r="J645" s="68">
        <f t="shared" si="145"/>
        <v>95.833333333333329</v>
      </c>
    </row>
    <row r="646" spans="1:10" s="128" customFormat="1" ht="15.6" customHeight="1" thickBot="1" x14ac:dyDescent="0.25">
      <c r="A646" s="121"/>
      <c r="B646" s="4"/>
      <c r="C646" s="4"/>
      <c r="D646" s="7">
        <v>5</v>
      </c>
      <c r="E646" s="4" t="s">
        <v>13</v>
      </c>
      <c r="F646" s="7">
        <v>13</v>
      </c>
      <c r="G646" s="7">
        <v>3</v>
      </c>
      <c r="H646" s="7"/>
      <c r="I646" s="7"/>
      <c r="J646" s="68">
        <f t="shared" si="145"/>
        <v>93.75</v>
      </c>
    </row>
    <row r="647" spans="1:10" s="128" customFormat="1" ht="15.6" customHeight="1" thickBot="1" x14ac:dyDescent="0.25">
      <c r="A647" s="121"/>
      <c r="B647" s="4"/>
      <c r="C647" s="4"/>
      <c r="D647" s="7">
        <v>6</v>
      </c>
      <c r="E647" s="4" t="s">
        <v>95</v>
      </c>
      <c r="F647" s="7">
        <v>12</v>
      </c>
      <c r="G647" s="7">
        <v>2</v>
      </c>
      <c r="H647" s="7">
        <v>2</v>
      </c>
      <c r="I647" s="7"/>
      <c r="J647" s="68">
        <f t="shared" si="145"/>
        <v>87.5</v>
      </c>
    </row>
    <row r="648" spans="1:10" s="128" customFormat="1" ht="15.6" customHeight="1" thickBot="1" x14ac:dyDescent="0.25">
      <c r="A648" s="121"/>
      <c r="B648" s="4"/>
      <c r="C648" s="4"/>
      <c r="D648" s="7">
        <v>7</v>
      </c>
      <c r="E648" s="4" t="s">
        <v>21</v>
      </c>
      <c r="F648" s="7">
        <v>14</v>
      </c>
      <c r="G648" s="7">
        <v>2</v>
      </c>
      <c r="H648" s="7"/>
      <c r="I648" s="7"/>
      <c r="J648" s="68">
        <f t="shared" si="145"/>
        <v>95.833333333333329</v>
      </c>
    </row>
    <row r="649" spans="1:10" s="128" customFormat="1" ht="15.6" customHeight="1" thickBot="1" x14ac:dyDescent="0.25">
      <c r="A649" s="121"/>
      <c r="B649" s="4"/>
      <c r="C649" s="4"/>
      <c r="D649" s="7">
        <v>8</v>
      </c>
      <c r="E649" s="122" t="s">
        <v>96</v>
      </c>
      <c r="F649" s="7">
        <v>14</v>
      </c>
      <c r="G649" s="7">
        <v>2</v>
      </c>
      <c r="H649" s="7"/>
      <c r="I649" s="7"/>
      <c r="J649" s="68">
        <f t="shared" si="145"/>
        <v>95.833333333333329</v>
      </c>
    </row>
    <row r="650" spans="1:10" s="128" customFormat="1" ht="15.6" customHeight="1" thickBot="1" x14ac:dyDescent="0.25">
      <c r="A650" s="121"/>
      <c r="B650" s="4"/>
      <c r="C650" s="4"/>
      <c r="D650" s="7">
        <v>9</v>
      </c>
      <c r="E650" s="4" t="s">
        <v>15</v>
      </c>
      <c r="F650" s="7">
        <v>12</v>
      </c>
      <c r="G650" s="7">
        <v>3</v>
      </c>
      <c r="H650" s="7">
        <v>1</v>
      </c>
      <c r="I650" s="7"/>
      <c r="J650" s="68">
        <f t="shared" si="145"/>
        <v>89.583333333333329</v>
      </c>
    </row>
    <row r="651" spans="1:10" s="128" customFormat="1" ht="15.6" customHeight="1" thickBot="1" x14ac:dyDescent="0.25">
      <c r="A651" s="121"/>
      <c r="B651" s="4"/>
      <c r="C651" s="4"/>
      <c r="D651" s="7">
        <v>10</v>
      </c>
      <c r="E651" s="4" t="s">
        <v>99</v>
      </c>
      <c r="F651" s="7">
        <v>13</v>
      </c>
      <c r="G651" s="7">
        <v>3</v>
      </c>
      <c r="H651" s="7"/>
      <c r="I651" s="7"/>
      <c r="J651" s="68">
        <f t="shared" si="145"/>
        <v>93.75</v>
      </c>
    </row>
    <row r="652" spans="1:10" s="128" customFormat="1" ht="15.6" customHeight="1" thickBot="1" x14ac:dyDescent="0.25">
      <c r="A652" s="121"/>
      <c r="B652" s="4"/>
      <c r="C652" s="4"/>
      <c r="D652" s="7">
        <v>11</v>
      </c>
      <c r="E652" s="4" t="s">
        <v>97</v>
      </c>
      <c r="F652" s="7">
        <v>13</v>
      </c>
      <c r="G652" s="7">
        <v>3</v>
      </c>
      <c r="H652" s="7"/>
      <c r="I652" s="7"/>
      <c r="J652" s="68">
        <f t="shared" si="145"/>
        <v>93.75</v>
      </c>
    </row>
    <row r="653" spans="1:10" s="128" customFormat="1" ht="15.6" customHeight="1" thickBot="1" x14ac:dyDescent="0.25">
      <c r="A653" s="121"/>
      <c r="B653" s="4"/>
      <c r="C653" s="4"/>
      <c r="D653" s="7">
        <v>12</v>
      </c>
      <c r="E653" s="4" t="s">
        <v>98</v>
      </c>
      <c r="F653" s="7">
        <v>13</v>
      </c>
      <c r="G653" s="7">
        <v>3</v>
      </c>
      <c r="H653" s="7"/>
      <c r="I653" s="7"/>
      <c r="J653" s="68">
        <f t="shared" si="145"/>
        <v>93.75</v>
      </c>
    </row>
    <row r="654" spans="1:10" s="128" customFormat="1" ht="15.6" customHeight="1" thickBot="1" x14ac:dyDescent="0.25">
      <c r="A654" s="121"/>
      <c r="B654" s="4"/>
      <c r="C654" s="4"/>
      <c r="D654" s="7">
        <v>13</v>
      </c>
      <c r="E654" s="4" t="s">
        <v>17</v>
      </c>
      <c r="F654" s="233">
        <v>14</v>
      </c>
      <c r="G654" s="7">
        <v>2</v>
      </c>
      <c r="H654" s="7"/>
      <c r="I654" s="7"/>
      <c r="J654" s="68">
        <f t="shared" si="145"/>
        <v>95.833333333333329</v>
      </c>
    </row>
    <row r="655" spans="1:10" s="128" customFormat="1" ht="15.6" customHeight="1" thickBot="1" x14ac:dyDescent="0.25">
      <c r="A655" s="121"/>
      <c r="B655" s="4"/>
      <c r="C655" s="4"/>
      <c r="D655" s="7">
        <v>14</v>
      </c>
      <c r="E655" s="124" t="s">
        <v>18</v>
      </c>
      <c r="F655" s="24">
        <v>13</v>
      </c>
      <c r="G655" s="7">
        <v>3</v>
      </c>
      <c r="H655" s="7"/>
      <c r="I655" s="7"/>
      <c r="J655" s="68">
        <f t="shared" si="145"/>
        <v>93.75</v>
      </c>
    </row>
    <row r="656" spans="1:10" s="128" customFormat="1" ht="15.6" customHeight="1" thickBot="1" x14ac:dyDescent="0.25">
      <c r="A656" s="121"/>
      <c r="B656" s="4"/>
      <c r="C656" s="4"/>
      <c r="D656" s="7">
        <v>15</v>
      </c>
      <c r="E656" s="4" t="s">
        <v>19</v>
      </c>
      <c r="F656" s="7">
        <v>13</v>
      </c>
      <c r="G656" s="7">
        <v>3</v>
      </c>
      <c r="H656" s="7"/>
      <c r="I656" s="7"/>
      <c r="J656" s="68">
        <f t="shared" si="145"/>
        <v>93.75</v>
      </c>
    </row>
    <row r="657" spans="1:10" s="128" customFormat="1" ht="15.6" customHeight="1" thickBot="1" x14ac:dyDescent="0.25">
      <c r="A657" s="121"/>
      <c r="B657" s="4"/>
      <c r="C657" s="4"/>
      <c r="D657" s="7"/>
      <c r="E657" s="4" t="s">
        <v>6</v>
      </c>
      <c r="F657" s="79">
        <f t="shared" ref="F657" si="146">SUM(F642:F656)/15</f>
        <v>13.266666666666667</v>
      </c>
      <c r="G657" s="79">
        <v>3</v>
      </c>
      <c r="H657" s="79">
        <f t="shared" ref="H657" si="147">SUM(H642:H656)/15</f>
        <v>0.26666666666666666</v>
      </c>
      <c r="I657" s="79">
        <f t="shared" ref="I657" si="148">SUM(I642:I656)/15</f>
        <v>0</v>
      </c>
      <c r="J657" s="80">
        <f>SUM(J642:J656)/15</f>
        <v>93.75</v>
      </c>
    </row>
    <row r="658" spans="1:10" s="126" customFormat="1" ht="22.5" customHeight="1" x14ac:dyDescent="0.2">
      <c r="A658" s="230" t="s">
        <v>249</v>
      </c>
      <c r="B658" s="259">
        <v>33</v>
      </c>
      <c r="C658" s="259">
        <v>16</v>
      </c>
      <c r="D658" s="110">
        <v>48</v>
      </c>
      <c r="E658" s="261"/>
      <c r="F658" s="259">
        <v>3</v>
      </c>
      <c r="G658" s="259">
        <v>2</v>
      </c>
      <c r="H658" s="113">
        <v>1</v>
      </c>
      <c r="I658" s="113">
        <v>0</v>
      </c>
      <c r="J658" s="263" t="s">
        <v>62</v>
      </c>
    </row>
    <row r="659" spans="1:10" s="126" customFormat="1" ht="13.15" customHeight="1" thickBot="1" x14ac:dyDescent="0.25">
      <c r="A659" s="112" t="s">
        <v>69</v>
      </c>
      <c r="B659" s="260"/>
      <c r="C659" s="260"/>
      <c r="D659" s="111"/>
      <c r="E659" s="262"/>
      <c r="F659" s="260"/>
      <c r="G659" s="260"/>
      <c r="H659" s="109"/>
      <c r="I659" s="109"/>
      <c r="J659" s="264"/>
    </row>
    <row r="660" spans="1:10" s="128" customFormat="1" ht="15.6" customHeight="1" thickBot="1" x14ac:dyDescent="0.25">
      <c r="A660" s="121"/>
      <c r="B660" s="4"/>
      <c r="C660" s="4"/>
      <c r="D660" s="7">
        <v>1</v>
      </c>
      <c r="E660" s="4" t="s">
        <v>9</v>
      </c>
      <c r="F660" s="7">
        <v>14</v>
      </c>
      <c r="G660" s="7">
        <v>2</v>
      </c>
      <c r="H660" s="7"/>
      <c r="I660" s="7"/>
      <c r="J660" s="68">
        <f>SUM((F660*3+G660*2+H660*1+I660*0)*100/48)</f>
        <v>95.833333333333329</v>
      </c>
    </row>
    <row r="661" spans="1:10" s="128" customFormat="1" ht="15.6" customHeight="1" thickBot="1" x14ac:dyDescent="0.25">
      <c r="A661" s="121"/>
      <c r="B661" s="4"/>
      <c r="C661" s="4"/>
      <c r="D661" s="7">
        <v>2</v>
      </c>
      <c r="E661" s="4" t="s">
        <v>10</v>
      </c>
      <c r="F661" s="7">
        <v>14</v>
      </c>
      <c r="G661" s="7">
        <v>2</v>
      </c>
      <c r="H661" s="7"/>
      <c r="I661" s="7"/>
      <c r="J661" s="68">
        <f t="shared" ref="J661:J674" si="149">SUM((F661*3+G661*2+H661*1+I661*0)*100/48)</f>
        <v>95.833333333333329</v>
      </c>
    </row>
    <row r="662" spans="1:10" s="128" customFormat="1" ht="15.6" customHeight="1" thickBot="1" x14ac:dyDescent="0.25">
      <c r="A662" s="121"/>
      <c r="B662" s="4"/>
      <c r="C662" s="4"/>
      <c r="D662" s="7">
        <v>3</v>
      </c>
      <c r="E662" s="4" t="s">
        <v>11</v>
      </c>
      <c r="F662" s="7">
        <v>13</v>
      </c>
      <c r="G662" s="7">
        <v>2</v>
      </c>
      <c r="H662" s="7">
        <v>1</v>
      </c>
      <c r="I662" s="7"/>
      <c r="J662" s="68">
        <f t="shared" si="149"/>
        <v>91.666666666666671</v>
      </c>
    </row>
    <row r="663" spans="1:10" s="128" customFormat="1" ht="15.6" customHeight="1" thickBot="1" x14ac:dyDescent="0.25">
      <c r="A663" s="121"/>
      <c r="B663" s="4"/>
      <c r="C663" s="4"/>
      <c r="D663" s="7">
        <v>4</v>
      </c>
      <c r="E663" s="4" t="s">
        <v>12</v>
      </c>
      <c r="F663" s="7">
        <v>14</v>
      </c>
      <c r="G663" s="7">
        <v>2</v>
      </c>
      <c r="H663" s="7"/>
      <c r="I663" s="7"/>
      <c r="J663" s="68">
        <f t="shared" si="149"/>
        <v>95.833333333333329</v>
      </c>
    </row>
    <row r="664" spans="1:10" s="128" customFormat="1" ht="15.6" customHeight="1" thickBot="1" x14ac:dyDescent="0.25">
      <c r="A664" s="121"/>
      <c r="B664" s="4"/>
      <c r="C664" s="4"/>
      <c r="D664" s="7">
        <v>5</v>
      </c>
      <c r="E664" s="4" t="s">
        <v>13</v>
      </c>
      <c r="F664" s="7">
        <v>13</v>
      </c>
      <c r="G664" s="7">
        <v>3</v>
      </c>
      <c r="H664" s="7"/>
      <c r="I664" s="7"/>
      <c r="J664" s="68">
        <f t="shared" si="149"/>
        <v>93.75</v>
      </c>
    </row>
    <row r="665" spans="1:10" s="128" customFormat="1" ht="15.6" customHeight="1" thickBot="1" x14ac:dyDescent="0.25">
      <c r="A665" s="121"/>
      <c r="B665" s="4"/>
      <c r="C665" s="4"/>
      <c r="D665" s="7">
        <v>6</v>
      </c>
      <c r="E665" s="4" t="s">
        <v>95</v>
      </c>
      <c r="F665" s="7">
        <v>12</v>
      </c>
      <c r="G665" s="7">
        <v>2</v>
      </c>
      <c r="H665" s="7">
        <v>2</v>
      </c>
      <c r="I665" s="7"/>
      <c r="J665" s="68">
        <f t="shared" si="149"/>
        <v>87.5</v>
      </c>
    </row>
    <row r="666" spans="1:10" s="128" customFormat="1" ht="15.6" customHeight="1" thickBot="1" x14ac:dyDescent="0.25">
      <c r="A666" s="121"/>
      <c r="B666" s="4"/>
      <c r="C666" s="4"/>
      <c r="D666" s="7">
        <v>7</v>
      </c>
      <c r="E666" s="4" t="s">
        <v>21</v>
      </c>
      <c r="F666" s="7">
        <v>14</v>
      </c>
      <c r="G666" s="7">
        <v>2</v>
      </c>
      <c r="H666" s="7"/>
      <c r="I666" s="7"/>
      <c r="J666" s="68">
        <f t="shared" si="149"/>
        <v>95.833333333333329</v>
      </c>
    </row>
    <row r="667" spans="1:10" s="128" customFormat="1" ht="15.6" customHeight="1" thickBot="1" x14ac:dyDescent="0.25">
      <c r="A667" s="121"/>
      <c r="B667" s="4"/>
      <c r="C667" s="4"/>
      <c r="D667" s="7">
        <v>8</v>
      </c>
      <c r="E667" s="122" t="s">
        <v>96</v>
      </c>
      <c r="F667" s="7">
        <v>14</v>
      </c>
      <c r="G667" s="7">
        <v>2</v>
      </c>
      <c r="H667" s="7"/>
      <c r="I667" s="7"/>
      <c r="J667" s="68">
        <f t="shared" si="149"/>
        <v>95.833333333333329</v>
      </c>
    </row>
    <row r="668" spans="1:10" s="128" customFormat="1" ht="15.6" customHeight="1" thickBot="1" x14ac:dyDescent="0.25">
      <c r="A668" s="121"/>
      <c r="B668" s="4"/>
      <c r="C668" s="4"/>
      <c r="D668" s="7">
        <v>9</v>
      </c>
      <c r="E668" s="4" t="s">
        <v>15</v>
      </c>
      <c r="F668" s="7">
        <v>12</v>
      </c>
      <c r="G668" s="7">
        <v>3</v>
      </c>
      <c r="H668" s="7">
        <v>1</v>
      </c>
      <c r="I668" s="7"/>
      <c r="J668" s="68">
        <f t="shared" si="149"/>
        <v>89.583333333333329</v>
      </c>
    </row>
    <row r="669" spans="1:10" s="128" customFormat="1" ht="15.6" customHeight="1" thickBot="1" x14ac:dyDescent="0.25">
      <c r="A669" s="121"/>
      <c r="B669" s="4"/>
      <c r="C669" s="4"/>
      <c r="D669" s="7">
        <v>10</v>
      </c>
      <c r="E669" s="4" t="s">
        <v>99</v>
      </c>
      <c r="F669" s="7">
        <v>13</v>
      </c>
      <c r="G669" s="7">
        <v>3</v>
      </c>
      <c r="H669" s="7"/>
      <c r="I669" s="7"/>
      <c r="J669" s="68">
        <f t="shared" si="149"/>
        <v>93.75</v>
      </c>
    </row>
    <row r="670" spans="1:10" s="128" customFormat="1" ht="15.6" customHeight="1" thickBot="1" x14ac:dyDescent="0.25">
      <c r="A670" s="121"/>
      <c r="B670" s="4"/>
      <c r="C670" s="4"/>
      <c r="D670" s="7">
        <v>11</v>
      </c>
      <c r="E670" s="4" t="s">
        <v>97</v>
      </c>
      <c r="F670" s="7">
        <v>13</v>
      </c>
      <c r="G670" s="7">
        <v>3</v>
      </c>
      <c r="H670" s="7"/>
      <c r="I670" s="7"/>
      <c r="J670" s="68">
        <f t="shared" si="149"/>
        <v>93.75</v>
      </c>
    </row>
    <row r="671" spans="1:10" s="128" customFormat="1" ht="15.6" customHeight="1" thickBot="1" x14ac:dyDescent="0.25">
      <c r="A671" s="121"/>
      <c r="B671" s="4"/>
      <c r="C671" s="4"/>
      <c r="D671" s="7">
        <v>12</v>
      </c>
      <c r="E671" s="4" t="s">
        <v>98</v>
      </c>
      <c r="F671" s="7">
        <v>13</v>
      </c>
      <c r="G671" s="7">
        <v>3</v>
      </c>
      <c r="H671" s="7"/>
      <c r="I671" s="7"/>
      <c r="J671" s="68">
        <f t="shared" si="149"/>
        <v>93.75</v>
      </c>
    </row>
    <row r="672" spans="1:10" s="128" customFormat="1" ht="15.6" customHeight="1" thickBot="1" x14ac:dyDescent="0.25">
      <c r="A672" s="121"/>
      <c r="B672" s="4"/>
      <c r="C672" s="4"/>
      <c r="D672" s="7">
        <v>13</v>
      </c>
      <c r="E672" s="4" t="s">
        <v>17</v>
      </c>
      <c r="F672" s="22">
        <v>14</v>
      </c>
      <c r="G672" s="7">
        <v>2</v>
      </c>
      <c r="H672" s="7"/>
      <c r="I672" s="7"/>
      <c r="J672" s="68">
        <f t="shared" si="149"/>
        <v>95.833333333333329</v>
      </c>
    </row>
    <row r="673" spans="1:10" s="128" customFormat="1" ht="15.6" customHeight="1" thickBot="1" x14ac:dyDescent="0.25">
      <c r="A673" s="121"/>
      <c r="B673" s="4"/>
      <c r="C673" s="4"/>
      <c r="D673" s="7">
        <v>14</v>
      </c>
      <c r="E673" s="124" t="s">
        <v>18</v>
      </c>
      <c r="F673" s="24">
        <v>13</v>
      </c>
      <c r="G673" s="7">
        <v>3</v>
      </c>
      <c r="H673" s="7"/>
      <c r="I673" s="7"/>
      <c r="J673" s="68">
        <f t="shared" si="149"/>
        <v>93.75</v>
      </c>
    </row>
    <row r="674" spans="1:10" s="128" customFormat="1" ht="15.6" customHeight="1" thickBot="1" x14ac:dyDescent="0.25">
      <c r="A674" s="121"/>
      <c r="B674" s="4"/>
      <c r="C674" s="4"/>
      <c r="D674" s="7">
        <v>15</v>
      </c>
      <c r="E674" s="4" t="s">
        <v>19</v>
      </c>
      <c r="F674" s="7">
        <v>13</v>
      </c>
      <c r="G674" s="7">
        <v>3</v>
      </c>
      <c r="H674" s="7"/>
      <c r="I674" s="7"/>
      <c r="J674" s="68">
        <f t="shared" si="149"/>
        <v>93.75</v>
      </c>
    </row>
    <row r="675" spans="1:10" s="128" customFormat="1" ht="15.6" customHeight="1" thickBot="1" x14ac:dyDescent="0.25">
      <c r="A675" s="121"/>
      <c r="B675" s="4"/>
      <c r="C675" s="4"/>
      <c r="D675" s="7"/>
      <c r="E675" s="4" t="s">
        <v>6</v>
      </c>
      <c r="F675" s="79">
        <f t="shared" ref="F675" si="150">SUM(F660:F674)/15</f>
        <v>13.266666666666667</v>
      </c>
      <c r="G675" s="79">
        <v>3</v>
      </c>
      <c r="H675" s="79">
        <f t="shared" ref="H675" si="151">SUM(H660:H674)/15</f>
        <v>0.26666666666666666</v>
      </c>
      <c r="I675" s="79">
        <f t="shared" ref="I675" si="152">SUM(I660:I674)/15</f>
        <v>0</v>
      </c>
      <c r="J675" s="80">
        <f>SUM(J660:J674)/15</f>
        <v>93.75</v>
      </c>
    </row>
    <row r="676" spans="1:10" s="126" customFormat="1" ht="27" customHeight="1" x14ac:dyDescent="0.2">
      <c r="A676" s="256" t="s">
        <v>250</v>
      </c>
      <c r="B676" s="259">
        <v>33</v>
      </c>
      <c r="C676" s="259">
        <v>16</v>
      </c>
      <c r="D676" s="110">
        <v>48</v>
      </c>
      <c r="E676" s="261"/>
      <c r="F676" s="259">
        <v>3</v>
      </c>
      <c r="G676" s="259">
        <v>2</v>
      </c>
      <c r="H676" s="113">
        <v>1</v>
      </c>
      <c r="I676" s="113">
        <v>0</v>
      </c>
      <c r="J676" s="263" t="s">
        <v>62</v>
      </c>
    </row>
    <row r="677" spans="1:10" s="126" customFormat="1" ht="15.6" customHeight="1" thickBot="1" x14ac:dyDescent="0.25">
      <c r="A677" s="112" t="s">
        <v>68</v>
      </c>
      <c r="B677" s="260"/>
      <c r="C677" s="260"/>
      <c r="D677" s="111"/>
      <c r="E677" s="262"/>
      <c r="F677" s="260"/>
      <c r="G677" s="260"/>
      <c r="H677" s="109"/>
      <c r="I677" s="109"/>
      <c r="J677" s="264"/>
    </row>
    <row r="678" spans="1:10" s="128" customFormat="1" ht="15.6" customHeight="1" thickBot="1" x14ac:dyDescent="0.25">
      <c r="A678" s="121"/>
      <c r="B678" s="4"/>
      <c r="C678" s="4"/>
      <c r="D678" s="7">
        <v>1</v>
      </c>
      <c r="E678" s="4" t="s">
        <v>9</v>
      </c>
      <c r="F678" s="7">
        <v>12</v>
      </c>
      <c r="G678" s="7">
        <v>3</v>
      </c>
      <c r="H678" s="7"/>
      <c r="I678" s="7">
        <v>1</v>
      </c>
      <c r="J678" s="68">
        <f>SUM((F678*3+G678*2+H678*1+I678*0)*100/48)</f>
        <v>87.5</v>
      </c>
    </row>
    <row r="679" spans="1:10" s="128" customFormat="1" ht="15.6" customHeight="1" thickBot="1" x14ac:dyDescent="0.25">
      <c r="A679" s="121"/>
      <c r="B679" s="4"/>
      <c r="C679" s="4"/>
      <c r="D679" s="7">
        <v>2</v>
      </c>
      <c r="E679" s="4" t="s">
        <v>10</v>
      </c>
      <c r="F679" s="7">
        <v>12</v>
      </c>
      <c r="G679" s="7">
        <v>2</v>
      </c>
      <c r="H679" s="7">
        <v>1</v>
      </c>
      <c r="I679" s="7">
        <v>1</v>
      </c>
      <c r="J679" s="68">
        <f t="shared" ref="J679:J692" si="153">SUM((F679*3+G679*2+H679*1+I679*0)*100/48)</f>
        <v>85.416666666666671</v>
      </c>
    </row>
    <row r="680" spans="1:10" s="128" customFormat="1" ht="15.6" customHeight="1" thickBot="1" x14ac:dyDescent="0.25">
      <c r="A680" s="121"/>
      <c r="B680" s="4"/>
      <c r="C680" s="4"/>
      <c r="D680" s="7">
        <v>3</v>
      </c>
      <c r="E680" s="4" t="s">
        <v>11</v>
      </c>
      <c r="F680" s="7">
        <v>13</v>
      </c>
      <c r="G680" s="7">
        <v>2</v>
      </c>
      <c r="H680" s="7">
        <v>1</v>
      </c>
      <c r="I680" s="7"/>
      <c r="J680" s="68">
        <f t="shared" si="153"/>
        <v>91.666666666666671</v>
      </c>
    </row>
    <row r="681" spans="1:10" s="128" customFormat="1" ht="15.6" customHeight="1" thickBot="1" x14ac:dyDescent="0.25">
      <c r="A681" s="121"/>
      <c r="B681" s="4"/>
      <c r="C681" s="4"/>
      <c r="D681" s="7">
        <v>4</v>
      </c>
      <c r="E681" s="4" t="s">
        <v>12</v>
      </c>
      <c r="F681" s="7">
        <v>12</v>
      </c>
      <c r="G681" s="7">
        <v>3</v>
      </c>
      <c r="H681" s="7">
        <v>1</v>
      </c>
      <c r="I681" s="7"/>
      <c r="J681" s="68">
        <f t="shared" si="153"/>
        <v>89.583333333333329</v>
      </c>
    </row>
    <row r="682" spans="1:10" s="128" customFormat="1" ht="15.6" customHeight="1" thickBot="1" x14ac:dyDescent="0.25">
      <c r="A682" s="121"/>
      <c r="B682" s="4"/>
      <c r="C682" s="4"/>
      <c r="D682" s="7">
        <v>5</v>
      </c>
      <c r="E682" s="4" t="s">
        <v>13</v>
      </c>
      <c r="F682" s="7">
        <v>13</v>
      </c>
      <c r="G682" s="7">
        <v>2</v>
      </c>
      <c r="H682" s="7">
        <v>1</v>
      </c>
      <c r="I682" s="7"/>
      <c r="J682" s="68">
        <f t="shared" si="153"/>
        <v>91.666666666666671</v>
      </c>
    </row>
    <row r="683" spans="1:10" s="128" customFormat="1" ht="15.6" customHeight="1" thickBot="1" x14ac:dyDescent="0.25">
      <c r="A683" s="121"/>
      <c r="B683" s="4"/>
      <c r="C683" s="4"/>
      <c r="D683" s="7">
        <v>6</v>
      </c>
      <c r="E683" s="4" t="s">
        <v>95</v>
      </c>
      <c r="F683" s="7">
        <v>13</v>
      </c>
      <c r="G683" s="7">
        <v>3</v>
      </c>
      <c r="H683" s="7"/>
      <c r="I683" s="7"/>
      <c r="J683" s="68">
        <f t="shared" si="153"/>
        <v>93.75</v>
      </c>
    </row>
    <row r="684" spans="1:10" s="128" customFormat="1" ht="15.6" customHeight="1" thickBot="1" x14ac:dyDescent="0.25">
      <c r="A684" s="121"/>
      <c r="B684" s="4"/>
      <c r="C684" s="4"/>
      <c r="D684" s="7">
        <v>7</v>
      </c>
      <c r="E684" s="4" t="s">
        <v>21</v>
      </c>
      <c r="F684" s="7">
        <v>14</v>
      </c>
      <c r="G684" s="7">
        <v>2</v>
      </c>
      <c r="H684" s="7"/>
      <c r="I684" s="7"/>
      <c r="J684" s="68">
        <f t="shared" si="153"/>
        <v>95.833333333333329</v>
      </c>
    </row>
    <row r="685" spans="1:10" s="128" customFormat="1" ht="15.6" customHeight="1" thickBot="1" x14ac:dyDescent="0.25">
      <c r="A685" s="121"/>
      <c r="B685" s="4"/>
      <c r="C685" s="4"/>
      <c r="D685" s="7">
        <v>8</v>
      </c>
      <c r="E685" s="122" t="s">
        <v>96</v>
      </c>
      <c r="F685" s="7">
        <v>14</v>
      </c>
      <c r="G685" s="7">
        <v>2</v>
      </c>
      <c r="H685" s="7"/>
      <c r="I685" s="7"/>
      <c r="J685" s="68">
        <f t="shared" si="153"/>
        <v>95.833333333333329</v>
      </c>
    </row>
    <row r="686" spans="1:10" s="128" customFormat="1" ht="15.6" customHeight="1" thickBot="1" x14ac:dyDescent="0.25">
      <c r="A686" s="121"/>
      <c r="B686" s="4"/>
      <c r="C686" s="4"/>
      <c r="D686" s="7">
        <v>9</v>
      </c>
      <c r="E686" s="4" t="s">
        <v>15</v>
      </c>
      <c r="F686" s="7">
        <v>13</v>
      </c>
      <c r="G686" s="7">
        <v>1</v>
      </c>
      <c r="H686" s="7">
        <v>1</v>
      </c>
      <c r="I686" s="7">
        <v>1</v>
      </c>
      <c r="J686" s="68">
        <f t="shared" si="153"/>
        <v>87.5</v>
      </c>
    </row>
    <row r="687" spans="1:10" s="128" customFormat="1" ht="15.6" customHeight="1" thickBot="1" x14ac:dyDescent="0.25">
      <c r="A687" s="121"/>
      <c r="B687" s="4"/>
      <c r="C687" s="4"/>
      <c r="D687" s="7">
        <v>10</v>
      </c>
      <c r="E687" s="4" t="s">
        <v>99</v>
      </c>
      <c r="F687" s="7">
        <v>14</v>
      </c>
      <c r="G687" s="7">
        <v>2</v>
      </c>
      <c r="H687" s="7"/>
      <c r="I687" s="7"/>
      <c r="J687" s="68">
        <f t="shared" si="153"/>
        <v>95.833333333333329</v>
      </c>
    </row>
    <row r="688" spans="1:10" s="128" customFormat="1" ht="15.6" customHeight="1" thickBot="1" x14ac:dyDescent="0.25">
      <c r="A688" s="121"/>
      <c r="B688" s="4"/>
      <c r="C688" s="4"/>
      <c r="D688" s="7">
        <v>11</v>
      </c>
      <c r="E688" s="4" t="s">
        <v>97</v>
      </c>
      <c r="F688" s="7">
        <v>13</v>
      </c>
      <c r="G688" s="7">
        <v>1</v>
      </c>
      <c r="H688" s="7">
        <v>1</v>
      </c>
      <c r="I688" s="7">
        <v>1</v>
      </c>
      <c r="J688" s="68">
        <f t="shared" si="153"/>
        <v>87.5</v>
      </c>
    </row>
    <row r="689" spans="1:10" s="128" customFormat="1" ht="15.6" customHeight="1" thickBot="1" x14ac:dyDescent="0.25">
      <c r="A689" s="121"/>
      <c r="B689" s="4"/>
      <c r="C689" s="4"/>
      <c r="D689" s="7">
        <v>12</v>
      </c>
      <c r="E689" s="4" t="s">
        <v>98</v>
      </c>
      <c r="F689" s="7">
        <v>14</v>
      </c>
      <c r="G689" s="7">
        <v>1</v>
      </c>
      <c r="H689" s="7">
        <v>1</v>
      </c>
      <c r="I689" s="7"/>
      <c r="J689" s="68">
        <f t="shared" si="153"/>
        <v>93.75</v>
      </c>
    </row>
    <row r="690" spans="1:10" s="128" customFormat="1" ht="15.6" customHeight="1" thickBot="1" x14ac:dyDescent="0.25">
      <c r="A690" s="121"/>
      <c r="B690" s="4"/>
      <c r="C690" s="4"/>
      <c r="D690" s="7">
        <v>13</v>
      </c>
      <c r="E690" s="4" t="s">
        <v>17</v>
      </c>
      <c r="F690" s="22">
        <v>14</v>
      </c>
      <c r="G690" s="7">
        <v>2</v>
      </c>
      <c r="H690" s="7"/>
      <c r="I690" s="7"/>
      <c r="J690" s="68">
        <f t="shared" si="153"/>
        <v>95.833333333333329</v>
      </c>
    </row>
    <row r="691" spans="1:10" s="128" customFormat="1" ht="15.6" customHeight="1" thickBot="1" x14ac:dyDescent="0.25">
      <c r="A691" s="121"/>
      <c r="B691" s="4"/>
      <c r="C691" s="4"/>
      <c r="D691" s="7">
        <v>14</v>
      </c>
      <c r="E691" s="124" t="s">
        <v>18</v>
      </c>
      <c r="F691" s="24">
        <v>14</v>
      </c>
      <c r="G691" s="7">
        <v>1</v>
      </c>
      <c r="H691" s="7">
        <v>1</v>
      </c>
      <c r="I691" s="7"/>
      <c r="J691" s="68">
        <f t="shared" si="153"/>
        <v>93.75</v>
      </c>
    </row>
    <row r="692" spans="1:10" s="128" customFormat="1" ht="15.6" customHeight="1" thickBot="1" x14ac:dyDescent="0.25">
      <c r="A692" s="121"/>
      <c r="B692" s="4"/>
      <c r="C692" s="4"/>
      <c r="D692" s="7">
        <v>15</v>
      </c>
      <c r="E692" s="4" t="s">
        <v>19</v>
      </c>
      <c r="F692" s="7">
        <v>13</v>
      </c>
      <c r="G692" s="7">
        <v>1</v>
      </c>
      <c r="H692" s="7">
        <v>1</v>
      </c>
      <c r="I692" s="7">
        <v>1</v>
      </c>
      <c r="J692" s="68">
        <f t="shared" si="153"/>
        <v>87.5</v>
      </c>
    </row>
    <row r="693" spans="1:10" s="128" customFormat="1" ht="15.6" customHeight="1" thickBot="1" x14ac:dyDescent="0.25">
      <c r="A693" s="121"/>
      <c r="B693" s="4"/>
      <c r="C693" s="4"/>
      <c r="D693" s="7"/>
      <c r="E693" s="4" t="s">
        <v>6</v>
      </c>
      <c r="F693" s="79">
        <f t="shared" ref="F693" si="154">SUM(F678:F692)/15</f>
        <v>13.2</v>
      </c>
      <c r="G693" s="79">
        <f t="shared" ref="G693" si="155">SUM(G678:G692)/15</f>
        <v>1.8666666666666667</v>
      </c>
      <c r="H693" s="79">
        <f t="shared" ref="H693" si="156">SUM(H678:H692)/15</f>
        <v>0.6</v>
      </c>
      <c r="I693" s="79">
        <f t="shared" ref="I693" si="157">SUM(I678:I692)/15</f>
        <v>0.33333333333333331</v>
      </c>
      <c r="J693" s="80">
        <f>SUM(J678:J692)/15</f>
        <v>91.527777777777786</v>
      </c>
    </row>
    <row r="694" spans="1:10" s="126" customFormat="1" ht="25.5" customHeight="1" x14ac:dyDescent="0.2">
      <c r="A694" s="230" t="s">
        <v>251</v>
      </c>
      <c r="B694" s="259">
        <v>19</v>
      </c>
      <c r="C694" s="259">
        <v>16</v>
      </c>
      <c r="D694" s="110">
        <v>48</v>
      </c>
      <c r="E694" s="261"/>
      <c r="F694" s="259">
        <v>3</v>
      </c>
      <c r="G694" s="259">
        <v>2</v>
      </c>
      <c r="H694" s="113">
        <v>1</v>
      </c>
      <c r="I694" s="113">
        <v>0</v>
      </c>
      <c r="J694" s="263" t="s">
        <v>62</v>
      </c>
    </row>
    <row r="695" spans="1:10" s="126" customFormat="1" ht="15.6" customHeight="1" thickBot="1" x14ac:dyDescent="0.25">
      <c r="A695" s="112" t="s">
        <v>34</v>
      </c>
      <c r="B695" s="260"/>
      <c r="C695" s="260"/>
      <c r="D695" s="111"/>
      <c r="E695" s="262"/>
      <c r="F695" s="260"/>
      <c r="G695" s="260"/>
      <c r="H695" s="109"/>
      <c r="I695" s="109"/>
      <c r="J695" s="264"/>
    </row>
    <row r="696" spans="1:10" s="128" customFormat="1" ht="15.6" customHeight="1" thickBot="1" x14ac:dyDescent="0.25">
      <c r="A696" s="121"/>
      <c r="B696" s="4"/>
      <c r="C696" s="4"/>
      <c r="D696" s="7">
        <v>1</v>
      </c>
      <c r="E696" s="4" t="s">
        <v>9</v>
      </c>
      <c r="F696" s="7">
        <v>16</v>
      </c>
      <c r="G696" s="7"/>
      <c r="H696" s="7"/>
      <c r="I696" s="7"/>
      <c r="J696" s="68">
        <f>SUM((F696*3+G696*2+H696*1+I696*0)*100/48)</f>
        <v>100</v>
      </c>
    </row>
    <row r="697" spans="1:10" s="128" customFormat="1" ht="15.6" customHeight="1" thickBot="1" x14ac:dyDescent="0.25">
      <c r="A697" s="121"/>
      <c r="B697" s="4"/>
      <c r="C697" s="4"/>
      <c r="D697" s="7">
        <v>2</v>
      </c>
      <c r="E697" s="4" t="s">
        <v>10</v>
      </c>
      <c r="F697" s="7">
        <v>14</v>
      </c>
      <c r="G697" s="7">
        <v>2</v>
      </c>
      <c r="H697" s="7"/>
      <c r="I697" s="7"/>
      <c r="J697" s="68">
        <f t="shared" ref="J697:J710" si="158">SUM((F697*3+G697*2+H697*1+I697*0)*100/48)</f>
        <v>95.833333333333329</v>
      </c>
    </row>
    <row r="698" spans="1:10" s="128" customFormat="1" ht="15.6" customHeight="1" thickBot="1" x14ac:dyDescent="0.25">
      <c r="A698" s="121"/>
      <c r="B698" s="4"/>
      <c r="C698" s="4"/>
      <c r="D698" s="7">
        <v>3</v>
      </c>
      <c r="E698" s="4" t="s">
        <v>11</v>
      </c>
      <c r="F698" s="7">
        <v>13</v>
      </c>
      <c r="G698" s="7">
        <v>2</v>
      </c>
      <c r="H698" s="7"/>
      <c r="I698" s="7">
        <v>1</v>
      </c>
      <c r="J698" s="68">
        <f t="shared" si="158"/>
        <v>89.583333333333329</v>
      </c>
    </row>
    <row r="699" spans="1:10" s="128" customFormat="1" ht="15.6" customHeight="1" thickBot="1" x14ac:dyDescent="0.25">
      <c r="A699" s="121"/>
      <c r="B699" s="4"/>
      <c r="C699" s="4"/>
      <c r="D699" s="7">
        <v>4</v>
      </c>
      <c r="E699" s="4" t="s">
        <v>12</v>
      </c>
      <c r="F699" s="7">
        <v>15</v>
      </c>
      <c r="G699" s="7"/>
      <c r="H699" s="7">
        <v>1</v>
      </c>
      <c r="I699" s="7"/>
      <c r="J699" s="68">
        <f t="shared" si="158"/>
        <v>95.833333333333329</v>
      </c>
    </row>
    <row r="700" spans="1:10" s="128" customFormat="1" ht="15.6" customHeight="1" thickBot="1" x14ac:dyDescent="0.25">
      <c r="A700" s="121"/>
      <c r="B700" s="4"/>
      <c r="C700" s="4"/>
      <c r="D700" s="7">
        <v>5</v>
      </c>
      <c r="E700" s="4" t="s">
        <v>13</v>
      </c>
      <c r="F700" s="7">
        <v>15</v>
      </c>
      <c r="G700" s="7">
        <v>1</v>
      </c>
      <c r="H700" s="7"/>
      <c r="I700" s="7"/>
      <c r="J700" s="68">
        <f t="shared" si="158"/>
        <v>97.916666666666671</v>
      </c>
    </row>
    <row r="701" spans="1:10" s="128" customFormat="1" ht="15.6" customHeight="1" thickBot="1" x14ac:dyDescent="0.25">
      <c r="A701" s="121"/>
      <c r="B701" s="4"/>
      <c r="C701" s="4"/>
      <c r="D701" s="7">
        <v>6</v>
      </c>
      <c r="E701" s="4" t="s">
        <v>95</v>
      </c>
      <c r="F701" s="7">
        <v>15</v>
      </c>
      <c r="G701" s="7">
        <v>1</v>
      </c>
      <c r="H701" s="7"/>
      <c r="I701" s="7"/>
      <c r="J701" s="68">
        <f t="shared" si="158"/>
        <v>97.916666666666671</v>
      </c>
    </row>
    <row r="702" spans="1:10" s="128" customFormat="1" ht="15.6" customHeight="1" thickBot="1" x14ac:dyDescent="0.25">
      <c r="A702" s="121"/>
      <c r="B702" s="4"/>
      <c r="C702" s="4"/>
      <c r="D702" s="7">
        <v>7</v>
      </c>
      <c r="E702" s="4" t="s">
        <v>21</v>
      </c>
      <c r="F702" s="7">
        <v>14</v>
      </c>
      <c r="G702" s="7">
        <v>2</v>
      </c>
      <c r="H702" s="7"/>
      <c r="I702" s="7"/>
      <c r="J702" s="68">
        <f t="shared" si="158"/>
        <v>95.833333333333329</v>
      </c>
    </row>
    <row r="703" spans="1:10" s="128" customFormat="1" ht="15.6" customHeight="1" thickBot="1" x14ac:dyDescent="0.25">
      <c r="A703" s="121"/>
      <c r="B703" s="4"/>
      <c r="C703" s="4"/>
      <c r="D703" s="7">
        <v>8</v>
      </c>
      <c r="E703" s="122" t="s">
        <v>96</v>
      </c>
      <c r="F703" s="7">
        <v>15</v>
      </c>
      <c r="G703" s="7">
        <v>1</v>
      </c>
      <c r="H703" s="7"/>
      <c r="I703" s="7"/>
      <c r="J703" s="68">
        <f t="shared" si="158"/>
        <v>97.916666666666671</v>
      </c>
    </row>
    <row r="704" spans="1:10" s="128" customFormat="1" ht="15.6" customHeight="1" thickBot="1" x14ac:dyDescent="0.25">
      <c r="A704" s="121"/>
      <c r="B704" s="4"/>
      <c r="C704" s="4"/>
      <c r="D704" s="7">
        <v>9</v>
      </c>
      <c r="E704" s="4" t="s">
        <v>15</v>
      </c>
      <c r="F704" s="7">
        <v>13</v>
      </c>
      <c r="G704" s="7">
        <v>2</v>
      </c>
      <c r="H704" s="7"/>
      <c r="I704" s="7">
        <v>1</v>
      </c>
      <c r="J704" s="68">
        <f t="shared" si="158"/>
        <v>89.583333333333329</v>
      </c>
    </row>
    <row r="705" spans="1:10" s="128" customFormat="1" ht="15.6" customHeight="1" thickBot="1" x14ac:dyDescent="0.25">
      <c r="A705" s="121"/>
      <c r="B705" s="4"/>
      <c r="C705" s="4"/>
      <c r="D705" s="7">
        <v>10</v>
      </c>
      <c r="E705" s="4" t="s">
        <v>99</v>
      </c>
      <c r="F705" s="7">
        <v>12</v>
      </c>
      <c r="G705" s="7">
        <v>2</v>
      </c>
      <c r="H705" s="7"/>
      <c r="I705" s="7">
        <v>2</v>
      </c>
      <c r="J705" s="68">
        <f t="shared" si="158"/>
        <v>83.333333333333329</v>
      </c>
    </row>
    <row r="706" spans="1:10" s="128" customFormat="1" ht="15.6" customHeight="1" thickBot="1" x14ac:dyDescent="0.25">
      <c r="A706" s="121"/>
      <c r="B706" s="4"/>
      <c r="C706" s="4"/>
      <c r="D706" s="7">
        <v>11</v>
      </c>
      <c r="E706" s="4" t="s">
        <v>97</v>
      </c>
      <c r="F706" s="7">
        <v>14</v>
      </c>
      <c r="G706" s="7">
        <v>2</v>
      </c>
      <c r="H706" s="7"/>
      <c r="I706" s="7"/>
      <c r="J706" s="68">
        <f t="shared" si="158"/>
        <v>95.833333333333329</v>
      </c>
    </row>
    <row r="707" spans="1:10" s="128" customFormat="1" ht="15.6" customHeight="1" thickBot="1" x14ac:dyDescent="0.25">
      <c r="A707" s="121"/>
      <c r="B707" s="4"/>
      <c r="C707" s="4"/>
      <c r="D707" s="7">
        <v>12</v>
      </c>
      <c r="E707" s="4" t="s">
        <v>98</v>
      </c>
      <c r="F707" s="7">
        <v>13</v>
      </c>
      <c r="G707" s="7">
        <v>2</v>
      </c>
      <c r="H707" s="7">
        <v>1</v>
      </c>
      <c r="I707" s="7"/>
      <c r="J707" s="68">
        <f t="shared" si="158"/>
        <v>91.666666666666671</v>
      </c>
    </row>
    <row r="708" spans="1:10" s="128" customFormat="1" ht="15.6" customHeight="1" thickBot="1" x14ac:dyDescent="0.25">
      <c r="A708" s="121"/>
      <c r="B708" s="4"/>
      <c r="C708" s="4"/>
      <c r="D708" s="7">
        <v>13</v>
      </c>
      <c r="E708" s="4" t="s">
        <v>17</v>
      </c>
      <c r="F708" s="22">
        <v>16</v>
      </c>
      <c r="G708" s="7"/>
      <c r="H708" s="7"/>
      <c r="I708" s="7"/>
      <c r="J708" s="68">
        <f t="shared" si="158"/>
        <v>100</v>
      </c>
    </row>
    <row r="709" spans="1:10" s="128" customFormat="1" ht="15.6" customHeight="1" thickBot="1" x14ac:dyDescent="0.25">
      <c r="A709" s="121"/>
      <c r="B709" s="4"/>
      <c r="C709" s="4"/>
      <c r="D709" s="7">
        <v>14</v>
      </c>
      <c r="E709" s="124" t="s">
        <v>18</v>
      </c>
      <c r="F709" s="24">
        <v>15</v>
      </c>
      <c r="G709" s="7">
        <v>1</v>
      </c>
      <c r="H709" s="7"/>
      <c r="I709" s="7"/>
      <c r="J709" s="68">
        <f t="shared" si="158"/>
        <v>97.916666666666671</v>
      </c>
    </row>
    <row r="710" spans="1:10" s="128" customFormat="1" ht="15.6" customHeight="1" thickBot="1" x14ac:dyDescent="0.25">
      <c r="A710" s="121"/>
      <c r="B710" s="4"/>
      <c r="C710" s="4"/>
      <c r="D710" s="7">
        <v>15</v>
      </c>
      <c r="E710" s="4" t="s">
        <v>19</v>
      </c>
      <c r="F710" s="7">
        <v>16</v>
      </c>
      <c r="G710" s="7"/>
      <c r="H710" s="7"/>
      <c r="I710" s="7"/>
      <c r="J710" s="68">
        <f t="shared" si="158"/>
        <v>100</v>
      </c>
    </row>
    <row r="711" spans="1:10" s="128" customFormat="1" ht="15.6" customHeight="1" thickBot="1" x14ac:dyDescent="0.25">
      <c r="A711" s="121"/>
      <c r="B711" s="4"/>
      <c r="C711" s="4"/>
      <c r="D711" s="7"/>
      <c r="E711" s="4" t="s">
        <v>6</v>
      </c>
      <c r="F711" s="79">
        <v>15</v>
      </c>
      <c r="G711" s="79">
        <f t="shared" ref="G711" si="159">SUM(G696:G710)/15</f>
        <v>1.2</v>
      </c>
      <c r="H711" s="79">
        <f t="shared" ref="H711" si="160">SUM(H696:H710)/15</f>
        <v>0.13333333333333333</v>
      </c>
      <c r="I711" s="79">
        <f t="shared" ref="I711" si="161">SUM(I696:I710)/15</f>
        <v>0.26666666666666666</v>
      </c>
      <c r="J711" s="80">
        <f>SUM(J696:J710)/15</f>
        <v>95.277777777777786</v>
      </c>
    </row>
    <row r="712" spans="1:10" s="126" customFormat="1" ht="15.6" customHeight="1" x14ac:dyDescent="0.2">
      <c r="A712" s="129" t="s">
        <v>252</v>
      </c>
      <c r="B712" s="259">
        <v>14</v>
      </c>
      <c r="C712" s="259">
        <v>10</v>
      </c>
      <c r="D712" s="110">
        <v>30</v>
      </c>
      <c r="E712" s="261"/>
      <c r="F712" s="259">
        <v>3</v>
      </c>
      <c r="G712" s="259">
        <v>2</v>
      </c>
      <c r="H712" s="113">
        <v>1</v>
      </c>
      <c r="I712" s="113">
        <v>0</v>
      </c>
      <c r="J712" s="263" t="s">
        <v>62</v>
      </c>
    </row>
    <row r="713" spans="1:10" s="126" customFormat="1" ht="15.6" customHeight="1" thickBot="1" x14ac:dyDescent="0.25">
      <c r="A713" s="228" t="s">
        <v>110</v>
      </c>
      <c r="B713" s="260"/>
      <c r="C713" s="260"/>
      <c r="D713" s="111"/>
      <c r="E713" s="262"/>
      <c r="F713" s="260"/>
      <c r="G713" s="260"/>
      <c r="H713" s="109"/>
      <c r="I713" s="109"/>
      <c r="J713" s="264"/>
    </row>
    <row r="714" spans="1:10" s="128" customFormat="1" ht="15.6" customHeight="1" thickBot="1" x14ac:dyDescent="0.25">
      <c r="A714" s="121"/>
      <c r="B714" s="4"/>
      <c r="C714" s="4"/>
      <c r="D714" s="7">
        <v>1</v>
      </c>
      <c r="E714" s="4" t="s">
        <v>9</v>
      </c>
      <c r="F714" s="7">
        <v>6</v>
      </c>
      <c r="G714" s="7"/>
      <c r="H714" s="7">
        <v>3</v>
      </c>
      <c r="I714" s="7">
        <v>1</v>
      </c>
      <c r="J714" s="68">
        <f>SUM((F714*3+G714*2+H714*1+I714*0)*100/30)</f>
        <v>70</v>
      </c>
    </row>
    <row r="715" spans="1:10" s="128" customFormat="1" ht="15.6" customHeight="1" thickBot="1" x14ac:dyDescent="0.25">
      <c r="A715" s="121"/>
      <c r="B715" s="4"/>
      <c r="C715" s="4"/>
      <c r="D715" s="7">
        <v>2</v>
      </c>
      <c r="E715" s="4" t="s">
        <v>10</v>
      </c>
      <c r="F715" s="7">
        <v>5</v>
      </c>
      <c r="G715" s="7">
        <v>1</v>
      </c>
      <c r="H715" s="7">
        <v>2</v>
      </c>
      <c r="I715" s="7">
        <v>2</v>
      </c>
      <c r="J715" s="68">
        <f t="shared" ref="J715:J728" si="162">SUM((F715*3+G715*2+H715*1+I715*0)*100/30)</f>
        <v>63.333333333333336</v>
      </c>
    </row>
    <row r="716" spans="1:10" s="128" customFormat="1" ht="15.6" customHeight="1" thickBot="1" x14ac:dyDescent="0.25">
      <c r="A716" s="121"/>
      <c r="B716" s="4"/>
      <c r="C716" s="4"/>
      <c r="D716" s="7">
        <v>3</v>
      </c>
      <c r="E716" s="4" t="s">
        <v>11</v>
      </c>
      <c r="F716" s="7">
        <v>6</v>
      </c>
      <c r="G716" s="7"/>
      <c r="H716" s="7">
        <v>3</v>
      </c>
      <c r="I716" s="7">
        <v>1</v>
      </c>
      <c r="J716" s="68">
        <f t="shared" si="162"/>
        <v>70</v>
      </c>
    </row>
    <row r="717" spans="1:10" s="128" customFormat="1" ht="15.6" customHeight="1" thickBot="1" x14ac:dyDescent="0.25">
      <c r="A717" s="121"/>
      <c r="B717" s="4"/>
      <c r="C717" s="4"/>
      <c r="D717" s="7">
        <v>4</v>
      </c>
      <c r="E717" s="4" t="s">
        <v>12</v>
      </c>
      <c r="F717" s="7">
        <v>6</v>
      </c>
      <c r="G717" s="7"/>
      <c r="H717" s="7">
        <v>4</v>
      </c>
      <c r="I717" s="7"/>
      <c r="J717" s="68">
        <f t="shared" si="162"/>
        <v>73.333333333333329</v>
      </c>
    </row>
    <row r="718" spans="1:10" s="128" customFormat="1" ht="15.6" customHeight="1" thickBot="1" x14ac:dyDescent="0.25">
      <c r="A718" s="121"/>
      <c r="B718" s="4"/>
      <c r="C718" s="4"/>
      <c r="D718" s="7">
        <v>5</v>
      </c>
      <c r="E718" s="4" t="s">
        <v>13</v>
      </c>
      <c r="F718" s="7">
        <v>5</v>
      </c>
      <c r="G718" s="7">
        <v>1</v>
      </c>
      <c r="H718" s="7">
        <v>3</v>
      </c>
      <c r="I718" s="7">
        <v>1</v>
      </c>
      <c r="J718" s="68">
        <f t="shared" si="162"/>
        <v>66.666666666666671</v>
      </c>
    </row>
    <row r="719" spans="1:10" s="128" customFormat="1" ht="15.6" customHeight="1" thickBot="1" x14ac:dyDescent="0.25">
      <c r="A719" s="121"/>
      <c r="B719" s="4"/>
      <c r="C719" s="4"/>
      <c r="D719" s="7">
        <v>6</v>
      </c>
      <c r="E719" s="4" t="s">
        <v>95</v>
      </c>
      <c r="F719" s="7">
        <v>6</v>
      </c>
      <c r="G719" s="7">
        <v>2</v>
      </c>
      <c r="H719" s="7">
        <v>2</v>
      </c>
      <c r="I719" s="7"/>
      <c r="J719" s="68">
        <f t="shared" si="162"/>
        <v>80</v>
      </c>
    </row>
    <row r="720" spans="1:10" s="128" customFormat="1" ht="15.6" customHeight="1" thickBot="1" x14ac:dyDescent="0.25">
      <c r="A720" s="121"/>
      <c r="B720" s="4"/>
      <c r="C720" s="4"/>
      <c r="D720" s="7">
        <v>7</v>
      </c>
      <c r="E720" s="4" t="s">
        <v>21</v>
      </c>
      <c r="F720" s="7">
        <v>6</v>
      </c>
      <c r="G720" s="7">
        <v>1</v>
      </c>
      <c r="H720" s="7">
        <v>2</v>
      </c>
      <c r="I720" s="7">
        <v>1</v>
      </c>
      <c r="J720" s="68">
        <f t="shared" si="162"/>
        <v>73.333333333333329</v>
      </c>
    </row>
    <row r="721" spans="1:10" s="128" customFormat="1" ht="15.6" customHeight="1" thickBot="1" x14ac:dyDescent="0.25">
      <c r="A721" s="121"/>
      <c r="B721" s="4"/>
      <c r="C721" s="4"/>
      <c r="D721" s="7">
        <v>8</v>
      </c>
      <c r="E721" s="122" t="s">
        <v>96</v>
      </c>
      <c r="F721" s="7">
        <v>6</v>
      </c>
      <c r="G721" s="7"/>
      <c r="H721" s="7">
        <v>3</v>
      </c>
      <c r="I721" s="7">
        <v>1</v>
      </c>
      <c r="J721" s="68">
        <f t="shared" si="162"/>
        <v>70</v>
      </c>
    </row>
    <row r="722" spans="1:10" s="128" customFormat="1" ht="15.6" customHeight="1" thickBot="1" x14ac:dyDescent="0.25">
      <c r="A722" s="121"/>
      <c r="B722" s="4"/>
      <c r="C722" s="4"/>
      <c r="D722" s="7">
        <v>9</v>
      </c>
      <c r="E722" s="4" t="s">
        <v>15</v>
      </c>
      <c r="F722" s="7">
        <v>6</v>
      </c>
      <c r="G722" s="7"/>
      <c r="H722" s="7">
        <v>2</v>
      </c>
      <c r="I722" s="7">
        <v>2</v>
      </c>
      <c r="J722" s="68">
        <f t="shared" si="162"/>
        <v>66.666666666666671</v>
      </c>
    </row>
    <row r="723" spans="1:10" s="128" customFormat="1" ht="15.6" customHeight="1" thickBot="1" x14ac:dyDescent="0.25">
      <c r="A723" s="121"/>
      <c r="B723" s="4"/>
      <c r="C723" s="4"/>
      <c r="D723" s="7">
        <v>10</v>
      </c>
      <c r="E723" s="4" t="s">
        <v>99</v>
      </c>
      <c r="F723" s="7">
        <v>5</v>
      </c>
      <c r="G723" s="7">
        <v>1</v>
      </c>
      <c r="H723" s="7">
        <v>2</v>
      </c>
      <c r="I723" s="7">
        <v>2</v>
      </c>
      <c r="J723" s="68">
        <f t="shared" si="162"/>
        <v>63.333333333333336</v>
      </c>
    </row>
    <row r="724" spans="1:10" s="128" customFormat="1" ht="15.6" customHeight="1" thickBot="1" x14ac:dyDescent="0.25">
      <c r="A724" s="121"/>
      <c r="B724" s="4"/>
      <c r="C724" s="4"/>
      <c r="D724" s="7">
        <v>11</v>
      </c>
      <c r="E724" s="4" t="s">
        <v>97</v>
      </c>
      <c r="F724" s="7">
        <v>6</v>
      </c>
      <c r="G724" s="7">
        <v>1</v>
      </c>
      <c r="H724" s="7">
        <v>3</v>
      </c>
      <c r="I724" s="7"/>
      <c r="J724" s="68">
        <f t="shared" si="162"/>
        <v>76.666666666666671</v>
      </c>
    </row>
    <row r="725" spans="1:10" s="128" customFormat="1" ht="15.6" customHeight="1" thickBot="1" x14ac:dyDescent="0.25">
      <c r="A725" s="121"/>
      <c r="B725" s="4"/>
      <c r="C725" s="4"/>
      <c r="D725" s="7">
        <v>12</v>
      </c>
      <c r="E725" s="4" t="s">
        <v>98</v>
      </c>
      <c r="F725" s="7">
        <v>5</v>
      </c>
      <c r="G725" s="7"/>
      <c r="H725" s="7">
        <v>2</v>
      </c>
      <c r="I725" s="7">
        <v>3</v>
      </c>
      <c r="J725" s="68">
        <f t="shared" si="162"/>
        <v>56.666666666666664</v>
      </c>
    </row>
    <row r="726" spans="1:10" s="128" customFormat="1" ht="15.6" customHeight="1" thickBot="1" x14ac:dyDescent="0.25">
      <c r="A726" s="121"/>
      <c r="B726" s="4"/>
      <c r="C726" s="4"/>
      <c r="D726" s="7">
        <v>13</v>
      </c>
      <c r="E726" s="127" t="s">
        <v>17</v>
      </c>
      <c r="F726" s="22">
        <v>8</v>
      </c>
      <c r="G726" s="7"/>
      <c r="H726" s="7">
        <v>2</v>
      </c>
      <c r="I726" s="7"/>
      <c r="J726" s="68">
        <f t="shared" si="162"/>
        <v>86.666666666666671</v>
      </c>
    </row>
    <row r="727" spans="1:10" s="128" customFormat="1" ht="15.6" customHeight="1" thickBot="1" x14ac:dyDescent="0.25">
      <c r="A727" s="121"/>
      <c r="B727" s="4"/>
      <c r="C727" s="4"/>
      <c r="D727" s="7">
        <v>14</v>
      </c>
      <c r="E727" s="124" t="s">
        <v>18</v>
      </c>
      <c r="F727" s="24">
        <v>6</v>
      </c>
      <c r="G727" s="7">
        <v>1</v>
      </c>
      <c r="H727" s="7">
        <v>3</v>
      </c>
      <c r="I727" s="7"/>
      <c r="J727" s="68">
        <f t="shared" si="162"/>
        <v>76.666666666666671</v>
      </c>
    </row>
    <row r="728" spans="1:10" s="128" customFormat="1" ht="15.6" customHeight="1" thickBot="1" x14ac:dyDescent="0.25">
      <c r="A728" s="121"/>
      <c r="B728" s="4"/>
      <c r="C728" s="4"/>
      <c r="D728" s="7">
        <v>15</v>
      </c>
      <c r="E728" s="4" t="s">
        <v>19</v>
      </c>
      <c r="F728" s="7">
        <v>7</v>
      </c>
      <c r="G728" s="7"/>
      <c r="H728" s="7">
        <v>3</v>
      </c>
      <c r="I728" s="7"/>
      <c r="J728" s="68">
        <f t="shared" si="162"/>
        <v>80</v>
      </c>
    </row>
    <row r="729" spans="1:10" s="128" customFormat="1" ht="15.6" customHeight="1" thickBot="1" x14ac:dyDescent="0.25">
      <c r="A729" s="121"/>
      <c r="B729" s="4"/>
      <c r="C729" s="4"/>
      <c r="D729" s="7"/>
      <c r="E729" s="4" t="s">
        <v>6</v>
      </c>
      <c r="F729" s="79">
        <f t="shared" ref="F729" si="163">SUM(F714:F728)/15</f>
        <v>5.9333333333333336</v>
      </c>
      <c r="G729" s="79">
        <v>0</v>
      </c>
      <c r="H729" s="79">
        <f t="shared" ref="H729" si="164">SUM(H714:H728)/15</f>
        <v>2.6</v>
      </c>
      <c r="I729" s="79">
        <f t="shared" ref="I729" si="165">SUM(I714:I728)/15</f>
        <v>0.93333333333333335</v>
      </c>
      <c r="J729" s="80">
        <f>SUM(J714:J728)/15</f>
        <v>71.555555555555557</v>
      </c>
    </row>
    <row r="730" spans="1:10" ht="15.75" thickBot="1" x14ac:dyDescent="0.3">
      <c r="A730" s="270" t="s">
        <v>53</v>
      </c>
      <c r="B730" s="271"/>
      <c r="C730" s="271"/>
      <c r="D730" s="271"/>
      <c r="E730" s="271"/>
      <c r="F730" s="271"/>
      <c r="G730" s="271"/>
      <c r="H730" s="271"/>
      <c r="I730" s="271"/>
      <c r="J730" s="272"/>
    </row>
    <row r="731" spans="1:10" ht="28.5" customHeight="1" x14ac:dyDescent="0.25">
      <c r="A731" s="230" t="s">
        <v>253</v>
      </c>
      <c r="B731" s="286">
        <v>15</v>
      </c>
      <c r="C731" s="286">
        <v>10</v>
      </c>
      <c r="D731" s="110">
        <v>30</v>
      </c>
      <c r="E731" s="288"/>
      <c r="F731" s="286">
        <v>3</v>
      </c>
      <c r="G731" s="286">
        <v>2</v>
      </c>
      <c r="H731" s="113">
        <v>1</v>
      </c>
      <c r="I731" s="113">
        <v>0</v>
      </c>
      <c r="J731" s="263" t="s">
        <v>62</v>
      </c>
    </row>
    <row r="732" spans="1:10" ht="15.75" thickBot="1" x14ac:dyDescent="0.3">
      <c r="A732" s="228" t="s">
        <v>187</v>
      </c>
      <c r="B732" s="287"/>
      <c r="C732" s="287"/>
      <c r="D732" s="111"/>
      <c r="E732" s="289"/>
      <c r="F732" s="287"/>
      <c r="G732" s="287"/>
      <c r="H732" s="109"/>
      <c r="I732" s="109"/>
      <c r="J732" s="264"/>
    </row>
    <row r="733" spans="1:10" ht="15.75" thickBot="1" x14ac:dyDescent="0.3">
      <c r="A733" s="121"/>
      <c r="B733" s="4"/>
      <c r="C733" s="4"/>
      <c r="D733" s="7">
        <v>1</v>
      </c>
      <c r="E733" s="4" t="s">
        <v>9</v>
      </c>
      <c r="F733" s="7">
        <v>8</v>
      </c>
      <c r="G733" s="7">
        <v>1</v>
      </c>
      <c r="H733" s="7"/>
      <c r="I733" s="7">
        <v>1</v>
      </c>
      <c r="J733" s="68">
        <f>SUM((F733*3+G733*2+H733*1+I733*0)*100/30)</f>
        <v>86.666666666666671</v>
      </c>
    </row>
    <row r="734" spans="1:10" ht="23.25" thickBot="1" x14ac:dyDescent="0.3">
      <c r="A734" s="121"/>
      <c r="B734" s="4"/>
      <c r="C734" s="4"/>
      <c r="D734" s="7">
        <v>2</v>
      </c>
      <c r="E734" s="4" t="s">
        <v>10</v>
      </c>
      <c r="F734" s="7">
        <v>7</v>
      </c>
      <c r="G734" s="7"/>
      <c r="H734" s="7">
        <v>3</v>
      </c>
      <c r="I734" s="7"/>
      <c r="J734" s="68">
        <f t="shared" ref="J734:J747" si="166">SUM((F734*3+G734*2+H734*1+I734*0)*100/30)</f>
        <v>80</v>
      </c>
    </row>
    <row r="735" spans="1:10" ht="15.75" thickBot="1" x14ac:dyDescent="0.3">
      <c r="A735" s="121"/>
      <c r="B735" s="4"/>
      <c r="C735" s="4"/>
      <c r="D735" s="7">
        <v>3</v>
      </c>
      <c r="E735" s="4" t="s">
        <v>11</v>
      </c>
      <c r="F735" s="7">
        <v>7</v>
      </c>
      <c r="G735" s="7">
        <v>3</v>
      </c>
      <c r="H735" s="7"/>
      <c r="I735" s="7"/>
      <c r="J735" s="68">
        <f t="shared" si="166"/>
        <v>90</v>
      </c>
    </row>
    <row r="736" spans="1:10" ht="15.75" thickBot="1" x14ac:dyDescent="0.3">
      <c r="A736" s="121"/>
      <c r="B736" s="4"/>
      <c r="C736" s="4"/>
      <c r="D736" s="7">
        <v>4</v>
      </c>
      <c r="E736" s="4" t="s">
        <v>12</v>
      </c>
      <c r="F736" s="7">
        <v>8</v>
      </c>
      <c r="G736" s="7">
        <v>2</v>
      </c>
      <c r="H736" s="7"/>
      <c r="I736" s="7"/>
      <c r="J736" s="68">
        <f t="shared" si="166"/>
        <v>93.333333333333329</v>
      </c>
    </row>
    <row r="737" spans="1:10" ht="15.75" thickBot="1" x14ac:dyDescent="0.3">
      <c r="A737" s="121"/>
      <c r="B737" s="4"/>
      <c r="C737" s="4"/>
      <c r="D737" s="7">
        <v>5</v>
      </c>
      <c r="E737" s="4" t="s">
        <v>13</v>
      </c>
      <c r="F737" s="7">
        <v>8</v>
      </c>
      <c r="G737" s="7">
        <v>1</v>
      </c>
      <c r="H737" s="7">
        <v>1</v>
      </c>
      <c r="I737" s="7"/>
      <c r="J737" s="68">
        <f t="shared" si="166"/>
        <v>90</v>
      </c>
    </row>
    <row r="738" spans="1:10" ht="15.75" thickBot="1" x14ac:dyDescent="0.3">
      <c r="A738" s="121"/>
      <c r="B738" s="4"/>
      <c r="C738" s="4"/>
      <c r="D738" s="7">
        <v>6</v>
      </c>
      <c r="E738" s="4" t="s">
        <v>95</v>
      </c>
      <c r="F738" s="7">
        <v>7</v>
      </c>
      <c r="G738" s="7">
        <v>3</v>
      </c>
      <c r="H738" s="7"/>
      <c r="I738" s="7"/>
      <c r="J738" s="68">
        <f t="shared" si="166"/>
        <v>90</v>
      </c>
    </row>
    <row r="739" spans="1:10" ht="15.75" thickBot="1" x14ac:dyDescent="0.3">
      <c r="A739" s="121"/>
      <c r="B739" s="4"/>
      <c r="C739" s="4"/>
      <c r="D739" s="7">
        <v>7</v>
      </c>
      <c r="E739" s="4" t="s">
        <v>21</v>
      </c>
      <c r="F739" s="7">
        <v>8</v>
      </c>
      <c r="G739" s="7">
        <v>1</v>
      </c>
      <c r="H739" s="7"/>
      <c r="I739" s="7">
        <v>1</v>
      </c>
      <c r="J739" s="68">
        <f t="shared" si="166"/>
        <v>86.666666666666671</v>
      </c>
    </row>
    <row r="740" spans="1:10" ht="15.75" thickBot="1" x14ac:dyDescent="0.3">
      <c r="A740" s="121"/>
      <c r="B740" s="4"/>
      <c r="C740" s="4"/>
      <c r="D740" s="7">
        <v>8</v>
      </c>
      <c r="E740" s="122" t="s">
        <v>96</v>
      </c>
      <c r="F740" s="7">
        <v>8</v>
      </c>
      <c r="G740" s="7"/>
      <c r="H740" s="7"/>
      <c r="I740" s="7">
        <v>2</v>
      </c>
      <c r="J740" s="68">
        <f t="shared" si="166"/>
        <v>80</v>
      </c>
    </row>
    <row r="741" spans="1:10" ht="15.75" thickBot="1" x14ac:dyDescent="0.3">
      <c r="A741" s="121"/>
      <c r="B741" s="4"/>
      <c r="C741" s="4"/>
      <c r="D741" s="7">
        <v>9</v>
      </c>
      <c r="E741" s="4" t="s">
        <v>15</v>
      </c>
      <c r="F741" s="7">
        <v>7</v>
      </c>
      <c r="G741" s="7">
        <v>2</v>
      </c>
      <c r="H741" s="7">
        <v>1</v>
      </c>
      <c r="I741" s="7"/>
      <c r="J741" s="68">
        <f t="shared" si="166"/>
        <v>86.666666666666671</v>
      </c>
    </row>
    <row r="742" spans="1:10" ht="23.25" thickBot="1" x14ac:dyDescent="0.3">
      <c r="A742" s="121"/>
      <c r="B742" s="4"/>
      <c r="C742" s="4"/>
      <c r="D742" s="7">
        <v>10</v>
      </c>
      <c r="E742" s="4" t="s">
        <v>99</v>
      </c>
      <c r="F742" s="7">
        <v>7</v>
      </c>
      <c r="G742" s="7">
        <v>1</v>
      </c>
      <c r="H742" s="7">
        <v>2</v>
      </c>
      <c r="I742" s="7"/>
      <c r="J742" s="68">
        <f t="shared" si="166"/>
        <v>83.333333333333329</v>
      </c>
    </row>
    <row r="743" spans="1:10" ht="15.75" thickBot="1" x14ac:dyDescent="0.3">
      <c r="A743" s="121"/>
      <c r="B743" s="4"/>
      <c r="C743" s="4"/>
      <c r="D743" s="7">
        <v>11</v>
      </c>
      <c r="E743" s="4" t="s">
        <v>97</v>
      </c>
      <c r="F743" s="7">
        <v>6</v>
      </c>
      <c r="G743" s="7">
        <v>4</v>
      </c>
      <c r="H743" s="7"/>
      <c r="I743" s="7"/>
      <c r="J743" s="68">
        <f t="shared" si="166"/>
        <v>86.666666666666671</v>
      </c>
    </row>
    <row r="744" spans="1:10" ht="15.75" thickBot="1" x14ac:dyDescent="0.3">
      <c r="A744" s="121"/>
      <c r="B744" s="4"/>
      <c r="C744" s="4"/>
      <c r="D744" s="7">
        <v>12</v>
      </c>
      <c r="E744" s="4" t="s">
        <v>98</v>
      </c>
      <c r="F744" s="7">
        <v>7</v>
      </c>
      <c r="G744" s="7">
        <v>3</v>
      </c>
      <c r="H744" s="7"/>
      <c r="I744" s="7"/>
      <c r="J744" s="68">
        <f t="shared" si="166"/>
        <v>90</v>
      </c>
    </row>
    <row r="745" spans="1:10" ht="15.75" thickBot="1" x14ac:dyDescent="0.3">
      <c r="A745" s="121"/>
      <c r="B745" s="4"/>
      <c r="C745" s="4"/>
      <c r="D745" s="7">
        <v>13</v>
      </c>
      <c r="E745" s="4" t="s">
        <v>17</v>
      </c>
      <c r="F745" s="22">
        <v>7</v>
      </c>
      <c r="G745" s="7">
        <v>2</v>
      </c>
      <c r="H745" s="7">
        <v>1</v>
      </c>
      <c r="I745" s="7"/>
      <c r="J745" s="68">
        <f t="shared" si="166"/>
        <v>86.666666666666671</v>
      </c>
    </row>
    <row r="746" spans="1:10" ht="15.75" thickBot="1" x14ac:dyDescent="0.3">
      <c r="A746" s="121"/>
      <c r="B746" s="4"/>
      <c r="C746" s="4"/>
      <c r="D746" s="7">
        <v>14</v>
      </c>
      <c r="E746" s="124" t="s">
        <v>18</v>
      </c>
      <c r="F746" s="24">
        <v>6</v>
      </c>
      <c r="G746" s="7">
        <v>4</v>
      </c>
      <c r="H746" s="7"/>
      <c r="I746" s="7"/>
      <c r="J746" s="68">
        <f t="shared" si="166"/>
        <v>86.666666666666671</v>
      </c>
    </row>
    <row r="747" spans="1:10" ht="15.75" thickBot="1" x14ac:dyDescent="0.3">
      <c r="A747" s="121"/>
      <c r="B747" s="4"/>
      <c r="C747" s="4"/>
      <c r="D747" s="7">
        <v>15</v>
      </c>
      <c r="E747" s="4" t="s">
        <v>19</v>
      </c>
      <c r="F747" s="7">
        <v>5</v>
      </c>
      <c r="G747" s="7">
        <v>4</v>
      </c>
      <c r="H747" s="7"/>
      <c r="I747" s="7">
        <v>1</v>
      </c>
      <c r="J747" s="68">
        <f t="shared" si="166"/>
        <v>76.666666666666671</v>
      </c>
    </row>
    <row r="748" spans="1:10" ht="15.75" thickBot="1" x14ac:dyDescent="0.3">
      <c r="A748" s="121"/>
      <c r="B748" s="4"/>
      <c r="C748" s="4"/>
      <c r="D748" s="7"/>
      <c r="E748" s="4" t="s">
        <v>6</v>
      </c>
      <c r="F748" s="79">
        <f>SUM(F733:F747)/15</f>
        <v>7.0666666666666664</v>
      </c>
      <c r="G748" s="79">
        <f t="shared" ref="G748:I748" si="167">SUM(G733:G747)/15</f>
        <v>2.0666666666666669</v>
      </c>
      <c r="H748" s="79">
        <f t="shared" si="167"/>
        <v>0.53333333333333333</v>
      </c>
      <c r="I748" s="79">
        <f t="shared" si="167"/>
        <v>0.33333333333333331</v>
      </c>
      <c r="J748" s="80">
        <f>SUM(J733:J747)/15</f>
        <v>86.222222222222229</v>
      </c>
    </row>
    <row r="749" spans="1:10" ht="22.9" customHeight="1" x14ac:dyDescent="0.25">
      <c r="A749" s="230" t="s">
        <v>254</v>
      </c>
      <c r="B749" s="259">
        <v>33</v>
      </c>
      <c r="C749" s="259">
        <v>23</v>
      </c>
      <c r="D749" s="110">
        <v>69</v>
      </c>
      <c r="E749" s="261"/>
      <c r="F749" s="259">
        <v>3</v>
      </c>
      <c r="G749" s="259">
        <v>2</v>
      </c>
      <c r="H749" s="113">
        <v>1</v>
      </c>
      <c r="I749" s="113">
        <v>0</v>
      </c>
      <c r="J749" s="263" t="s">
        <v>62</v>
      </c>
    </row>
    <row r="750" spans="1:10" ht="15.75" thickBot="1" x14ac:dyDescent="0.3">
      <c r="A750" s="228" t="s">
        <v>210</v>
      </c>
      <c r="B750" s="260"/>
      <c r="C750" s="260"/>
      <c r="D750" s="111"/>
      <c r="E750" s="262"/>
      <c r="F750" s="260"/>
      <c r="G750" s="260"/>
      <c r="H750" s="109"/>
      <c r="I750" s="109"/>
      <c r="J750" s="264"/>
    </row>
    <row r="751" spans="1:10" ht="15.75" thickBot="1" x14ac:dyDescent="0.3">
      <c r="A751" s="121"/>
      <c r="B751" s="4"/>
      <c r="C751" s="4"/>
      <c r="D751" s="7">
        <v>1</v>
      </c>
      <c r="E751" s="4" t="s">
        <v>9</v>
      </c>
      <c r="F751" s="7">
        <v>22</v>
      </c>
      <c r="G751" s="7"/>
      <c r="H751" s="7"/>
      <c r="I751" s="7">
        <v>1</v>
      </c>
      <c r="J751" s="68">
        <f>SUM((F751*3+G751*2+H751*1+I751*0)*100/69)</f>
        <v>95.652173913043484</v>
      </c>
    </row>
    <row r="752" spans="1:10" ht="23.25" thickBot="1" x14ac:dyDescent="0.3">
      <c r="A752" s="121"/>
      <c r="B752" s="4"/>
      <c r="C752" s="4"/>
      <c r="D752" s="7">
        <v>2</v>
      </c>
      <c r="E752" s="4" t="s">
        <v>10</v>
      </c>
      <c r="F752" s="7">
        <v>23</v>
      </c>
      <c r="G752" s="7"/>
      <c r="H752" s="7"/>
      <c r="I752" s="7"/>
      <c r="J752" s="68">
        <f t="shared" ref="J752:J765" si="168">SUM((F752*3+G752*2+H752*1+I752*0)*100/69)</f>
        <v>100</v>
      </c>
    </row>
    <row r="753" spans="1:10" ht="15.75" thickBot="1" x14ac:dyDescent="0.3">
      <c r="A753" s="121"/>
      <c r="B753" s="4"/>
      <c r="C753" s="4"/>
      <c r="D753" s="7">
        <v>3</v>
      </c>
      <c r="E753" s="4" t="s">
        <v>11</v>
      </c>
      <c r="F753" s="7">
        <v>20</v>
      </c>
      <c r="G753" s="7">
        <v>3</v>
      </c>
      <c r="H753" s="7"/>
      <c r="I753" s="7"/>
      <c r="J753" s="68">
        <f t="shared" si="168"/>
        <v>95.652173913043484</v>
      </c>
    </row>
    <row r="754" spans="1:10" ht="15.75" thickBot="1" x14ac:dyDescent="0.3">
      <c r="A754" s="121"/>
      <c r="B754" s="4"/>
      <c r="C754" s="4"/>
      <c r="D754" s="7">
        <v>4</v>
      </c>
      <c r="E754" s="4" t="s">
        <v>12</v>
      </c>
      <c r="F754" s="7">
        <v>21</v>
      </c>
      <c r="G754" s="7">
        <v>2</v>
      </c>
      <c r="H754" s="7"/>
      <c r="I754" s="7"/>
      <c r="J754" s="68">
        <f t="shared" si="168"/>
        <v>97.101449275362313</v>
      </c>
    </row>
    <row r="755" spans="1:10" ht="15.75" thickBot="1" x14ac:dyDescent="0.3">
      <c r="A755" s="121"/>
      <c r="B755" s="4"/>
      <c r="C755" s="4"/>
      <c r="D755" s="7">
        <v>5</v>
      </c>
      <c r="E755" s="4" t="s">
        <v>13</v>
      </c>
      <c r="F755" s="7">
        <v>21</v>
      </c>
      <c r="G755" s="7">
        <v>1</v>
      </c>
      <c r="H755" s="7">
        <v>1</v>
      </c>
      <c r="I755" s="7"/>
      <c r="J755" s="68">
        <f t="shared" si="168"/>
        <v>95.652173913043484</v>
      </c>
    </row>
    <row r="756" spans="1:10" ht="15.75" thickBot="1" x14ac:dyDescent="0.3">
      <c r="A756" s="121"/>
      <c r="B756" s="4"/>
      <c r="C756" s="4"/>
      <c r="D756" s="7">
        <v>6</v>
      </c>
      <c r="E756" s="4" t="s">
        <v>95</v>
      </c>
      <c r="F756" s="7">
        <v>20</v>
      </c>
      <c r="G756" s="7">
        <v>3</v>
      </c>
      <c r="H756" s="7"/>
      <c r="I756" s="7"/>
      <c r="J756" s="68">
        <f t="shared" si="168"/>
        <v>95.652173913043484</v>
      </c>
    </row>
    <row r="757" spans="1:10" ht="15.75" thickBot="1" x14ac:dyDescent="0.3">
      <c r="A757" s="121"/>
      <c r="B757" s="4"/>
      <c r="C757" s="4"/>
      <c r="D757" s="7">
        <v>7</v>
      </c>
      <c r="E757" s="4" t="s">
        <v>21</v>
      </c>
      <c r="F757" s="7">
        <v>21</v>
      </c>
      <c r="G757" s="7">
        <v>1</v>
      </c>
      <c r="H757" s="7"/>
      <c r="I757" s="7">
        <v>1</v>
      </c>
      <c r="J757" s="68">
        <f t="shared" si="168"/>
        <v>94.20289855072464</v>
      </c>
    </row>
    <row r="758" spans="1:10" ht="15.75" thickBot="1" x14ac:dyDescent="0.3">
      <c r="A758" s="121"/>
      <c r="B758" s="4"/>
      <c r="C758" s="4"/>
      <c r="D758" s="7">
        <v>8</v>
      </c>
      <c r="E758" s="122" t="s">
        <v>96</v>
      </c>
      <c r="F758" s="7">
        <v>21</v>
      </c>
      <c r="G758" s="7"/>
      <c r="H758" s="7"/>
      <c r="I758" s="7">
        <v>2</v>
      </c>
      <c r="J758" s="68">
        <f t="shared" si="168"/>
        <v>91.304347826086953</v>
      </c>
    </row>
    <row r="759" spans="1:10" ht="15.75" thickBot="1" x14ac:dyDescent="0.3">
      <c r="A759" s="121"/>
      <c r="B759" s="4"/>
      <c r="C759" s="4"/>
      <c r="D759" s="7">
        <v>9</v>
      </c>
      <c r="E759" s="4" t="s">
        <v>15</v>
      </c>
      <c r="F759" s="7">
        <v>22</v>
      </c>
      <c r="G759" s="7"/>
      <c r="H759" s="7">
        <v>1</v>
      </c>
      <c r="I759" s="7"/>
      <c r="J759" s="68">
        <f t="shared" si="168"/>
        <v>97.101449275362313</v>
      </c>
    </row>
    <row r="760" spans="1:10" ht="23.25" thickBot="1" x14ac:dyDescent="0.3">
      <c r="A760" s="121"/>
      <c r="B760" s="4"/>
      <c r="C760" s="4"/>
      <c r="D760" s="7">
        <v>10</v>
      </c>
      <c r="E760" s="4" t="s">
        <v>99</v>
      </c>
      <c r="F760" s="7">
        <v>22</v>
      </c>
      <c r="G760" s="7">
        <v>1</v>
      </c>
      <c r="H760" s="7"/>
      <c r="I760" s="7"/>
      <c r="J760" s="68">
        <f t="shared" si="168"/>
        <v>98.550724637681157</v>
      </c>
    </row>
    <row r="761" spans="1:10" ht="15.75" thickBot="1" x14ac:dyDescent="0.3">
      <c r="A761" s="121"/>
      <c r="B761" s="4"/>
      <c r="C761" s="4"/>
      <c r="D761" s="7">
        <v>11</v>
      </c>
      <c r="E761" s="4" t="s">
        <v>97</v>
      </c>
      <c r="F761" s="7">
        <v>22</v>
      </c>
      <c r="G761" s="7">
        <v>1</v>
      </c>
      <c r="H761" s="7"/>
      <c r="I761" s="7"/>
      <c r="J761" s="68">
        <f t="shared" si="168"/>
        <v>98.550724637681157</v>
      </c>
    </row>
    <row r="762" spans="1:10" ht="15.75" thickBot="1" x14ac:dyDescent="0.3">
      <c r="A762" s="121"/>
      <c r="B762" s="4"/>
      <c r="C762" s="4"/>
      <c r="D762" s="7">
        <v>12</v>
      </c>
      <c r="E762" s="4" t="s">
        <v>98</v>
      </c>
      <c r="F762" s="7">
        <v>20</v>
      </c>
      <c r="G762" s="7">
        <v>3</v>
      </c>
      <c r="H762" s="7"/>
      <c r="I762" s="7"/>
      <c r="J762" s="68">
        <f t="shared" si="168"/>
        <v>95.652173913043484</v>
      </c>
    </row>
    <row r="763" spans="1:10" ht="15.75" thickBot="1" x14ac:dyDescent="0.3">
      <c r="A763" s="121"/>
      <c r="B763" s="4"/>
      <c r="C763" s="4"/>
      <c r="D763" s="7">
        <v>13</v>
      </c>
      <c r="E763" s="4" t="s">
        <v>17</v>
      </c>
      <c r="F763" s="22">
        <v>21</v>
      </c>
      <c r="G763" s="7">
        <v>2</v>
      </c>
      <c r="H763" s="7"/>
      <c r="I763" s="7"/>
      <c r="J763" s="68">
        <f t="shared" si="168"/>
        <v>97.101449275362313</v>
      </c>
    </row>
    <row r="764" spans="1:10" ht="15.75" thickBot="1" x14ac:dyDescent="0.3">
      <c r="A764" s="121"/>
      <c r="B764" s="4"/>
      <c r="C764" s="4"/>
      <c r="D764" s="7">
        <v>14</v>
      </c>
      <c r="E764" s="124" t="s">
        <v>18</v>
      </c>
      <c r="F764" s="24">
        <v>19</v>
      </c>
      <c r="G764" s="7">
        <v>4</v>
      </c>
      <c r="H764" s="7"/>
      <c r="I764" s="7"/>
      <c r="J764" s="68">
        <f t="shared" si="168"/>
        <v>94.20289855072464</v>
      </c>
    </row>
    <row r="765" spans="1:10" ht="15.75" thickBot="1" x14ac:dyDescent="0.3">
      <c r="A765" s="121"/>
      <c r="B765" s="4"/>
      <c r="C765" s="4"/>
      <c r="D765" s="7">
        <v>15</v>
      </c>
      <c r="E765" s="4" t="s">
        <v>19</v>
      </c>
      <c r="F765" s="7">
        <v>17</v>
      </c>
      <c r="G765" s="7">
        <v>4</v>
      </c>
      <c r="H765" s="7">
        <v>1</v>
      </c>
      <c r="I765" s="7">
        <v>1</v>
      </c>
      <c r="J765" s="68">
        <f t="shared" si="168"/>
        <v>86.956521739130437</v>
      </c>
    </row>
    <row r="766" spans="1:10" ht="15.75" thickBot="1" x14ac:dyDescent="0.3">
      <c r="A766" s="121"/>
      <c r="B766" s="4"/>
      <c r="C766" s="4"/>
      <c r="D766" s="7"/>
      <c r="E766" s="4" t="s">
        <v>6</v>
      </c>
      <c r="F766" s="79">
        <f>SUM(F751:F765)/15</f>
        <v>20.8</v>
      </c>
      <c r="G766" s="79">
        <f t="shared" ref="G766:I766" si="169">SUM(G751:G765)/15</f>
        <v>1.6666666666666667</v>
      </c>
      <c r="H766" s="79">
        <f t="shared" si="169"/>
        <v>0.2</v>
      </c>
      <c r="I766" s="79">
        <f t="shared" si="169"/>
        <v>0.33333333333333331</v>
      </c>
      <c r="J766" s="80">
        <f>SUM(J751:J765)/15</f>
        <v>95.555555555555571</v>
      </c>
    </row>
    <row r="767" spans="1:10" ht="12.6" customHeight="1" x14ac:dyDescent="0.25">
      <c r="A767" s="230" t="s">
        <v>255</v>
      </c>
      <c r="B767" s="259">
        <v>33</v>
      </c>
      <c r="C767" s="259">
        <v>23</v>
      </c>
      <c r="D767" s="110">
        <v>69</v>
      </c>
      <c r="E767" s="261"/>
      <c r="F767" s="259">
        <v>3</v>
      </c>
      <c r="G767" s="259">
        <v>2</v>
      </c>
      <c r="H767" s="113">
        <v>1</v>
      </c>
      <c r="I767" s="113">
        <v>0</v>
      </c>
      <c r="J767" s="263" t="s">
        <v>62</v>
      </c>
    </row>
    <row r="768" spans="1:10" ht="15.75" thickBot="1" x14ac:dyDescent="0.3">
      <c r="A768" s="149" t="s">
        <v>219</v>
      </c>
      <c r="B768" s="260"/>
      <c r="C768" s="260"/>
      <c r="D768" s="111"/>
      <c r="E768" s="262"/>
      <c r="F768" s="260"/>
      <c r="G768" s="260"/>
      <c r="H768" s="109"/>
      <c r="I768" s="109"/>
      <c r="J768" s="264"/>
    </row>
    <row r="769" spans="1:10" ht="15.75" thickBot="1" x14ac:dyDescent="0.3">
      <c r="A769" s="121"/>
      <c r="B769" s="4"/>
      <c r="C769" s="4"/>
      <c r="D769" s="7">
        <v>1</v>
      </c>
      <c r="E769" s="4" t="s">
        <v>9</v>
      </c>
      <c r="F769" s="7">
        <v>20</v>
      </c>
      <c r="G769" s="7">
        <v>3</v>
      </c>
      <c r="H769" s="7"/>
      <c r="I769" s="7"/>
      <c r="J769" s="68">
        <f>SUM((F769*3+G769*2+H769*1+I769*0)*100/69)</f>
        <v>95.652173913043484</v>
      </c>
    </row>
    <row r="770" spans="1:10" ht="23.25" thickBot="1" x14ac:dyDescent="0.3">
      <c r="A770" s="121"/>
      <c r="B770" s="4"/>
      <c r="C770" s="4"/>
      <c r="D770" s="7">
        <v>2</v>
      </c>
      <c r="E770" s="4" t="s">
        <v>10</v>
      </c>
      <c r="F770" s="7">
        <v>21</v>
      </c>
      <c r="G770" s="7">
        <v>2</v>
      </c>
      <c r="H770" s="7"/>
      <c r="I770" s="7"/>
      <c r="J770" s="68">
        <f t="shared" ref="J770:J783" si="170">SUM((F770*3+G770*2+H770*1+I770*0)*100/69)</f>
        <v>97.101449275362313</v>
      </c>
    </row>
    <row r="771" spans="1:10" ht="15.75" thickBot="1" x14ac:dyDescent="0.3">
      <c r="A771" s="121"/>
      <c r="B771" s="4"/>
      <c r="C771" s="4"/>
      <c r="D771" s="7">
        <v>3</v>
      </c>
      <c r="E771" s="4" t="s">
        <v>11</v>
      </c>
      <c r="F771" s="7">
        <v>20</v>
      </c>
      <c r="G771" s="7">
        <v>3</v>
      </c>
      <c r="H771" s="7"/>
      <c r="I771" s="7"/>
      <c r="J771" s="68">
        <f t="shared" si="170"/>
        <v>95.652173913043484</v>
      </c>
    </row>
    <row r="772" spans="1:10" ht="15.75" thickBot="1" x14ac:dyDescent="0.3">
      <c r="A772" s="121"/>
      <c r="B772" s="4"/>
      <c r="C772" s="4"/>
      <c r="D772" s="7">
        <v>4</v>
      </c>
      <c r="E772" s="4" t="s">
        <v>12</v>
      </c>
      <c r="F772" s="7">
        <v>22</v>
      </c>
      <c r="G772" s="7">
        <v>1</v>
      </c>
      <c r="H772" s="7"/>
      <c r="I772" s="7"/>
      <c r="J772" s="68">
        <f t="shared" si="170"/>
        <v>98.550724637681157</v>
      </c>
    </row>
    <row r="773" spans="1:10" ht="15.75" thickBot="1" x14ac:dyDescent="0.3">
      <c r="A773" s="121"/>
      <c r="B773" s="4"/>
      <c r="C773" s="4"/>
      <c r="D773" s="7">
        <v>5</v>
      </c>
      <c r="E773" s="4" t="s">
        <v>13</v>
      </c>
      <c r="F773" s="7">
        <v>20</v>
      </c>
      <c r="G773" s="7">
        <v>3</v>
      </c>
      <c r="H773" s="7"/>
      <c r="I773" s="7"/>
      <c r="J773" s="68">
        <f t="shared" si="170"/>
        <v>95.652173913043484</v>
      </c>
    </row>
    <row r="774" spans="1:10" ht="15.75" thickBot="1" x14ac:dyDescent="0.3">
      <c r="A774" s="121"/>
      <c r="B774" s="4"/>
      <c r="C774" s="4"/>
      <c r="D774" s="7">
        <v>6</v>
      </c>
      <c r="E774" s="4" t="s">
        <v>95</v>
      </c>
      <c r="F774" s="7">
        <v>18</v>
      </c>
      <c r="G774" s="7">
        <v>4</v>
      </c>
      <c r="H774" s="7">
        <v>1</v>
      </c>
      <c r="I774" s="7"/>
      <c r="J774" s="68">
        <f t="shared" si="170"/>
        <v>91.304347826086953</v>
      </c>
    </row>
    <row r="775" spans="1:10" ht="15.75" thickBot="1" x14ac:dyDescent="0.3">
      <c r="A775" s="121"/>
      <c r="B775" s="4"/>
      <c r="C775" s="4"/>
      <c r="D775" s="7">
        <v>7</v>
      </c>
      <c r="E775" s="4" t="s">
        <v>21</v>
      </c>
      <c r="F775" s="7">
        <v>21</v>
      </c>
      <c r="G775" s="7">
        <v>1</v>
      </c>
      <c r="H775" s="7">
        <v>1</v>
      </c>
      <c r="I775" s="7"/>
      <c r="J775" s="68">
        <f t="shared" si="170"/>
        <v>95.652173913043484</v>
      </c>
    </row>
    <row r="776" spans="1:10" ht="15.75" thickBot="1" x14ac:dyDescent="0.3">
      <c r="A776" s="121"/>
      <c r="B776" s="4"/>
      <c r="C776" s="4"/>
      <c r="D776" s="7">
        <v>8</v>
      </c>
      <c r="E776" s="122" t="s">
        <v>96</v>
      </c>
      <c r="F776" s="7">
        <v>19</v>
      </c>
      <c r="G776" s="7">
        <v>4</v>
      </c>
      <c r="H776" s="7"/>
      <c r="I776" s="7"/>
      <c r="J776" s="68">
        <f t="shared" si="170"/>
        <v>94.20289855072464</v>
      </c>
    </row>
    <row r="777" spans="1:10" ht="15.75" thickBot="1" x14ac:dyDescent="0.3">
      <c r="A777" s="121"/>
      <c r="B777" s="4"/>
      <c r="C777" s="4"/>
      <c r="D777" s="7">
        <v>9</v>
      </c>
      <c r="E777" s="4" t="s">
        <v>15</v>
      </c>
      <c r="F777" s="7">
        <v>19</v>
      </c>
      <c r="G777" s="7">
        <v>3</v>
      </c>
      <c r="H777" s="7"/>
      <c r="I777" s="7">
        <v>1</v>
      </c>
      <c r="J777" s="68">
        <f t="shared" si="170"/>
        <v>91.304347826086953</v>
      </c>
    </row>
    <row r="778" spans="1:10" ht="23.25" thickBot="1" x14ac:dyDescent="0.3">
      <c r="A778" s="121"/>
      <c r="B778" s="4"/>
      <c r="C778" s="4"/>
      <c r="D778" s="7">
        <v>10</v>
      </c>
      <c r="E778" s="4" t="s">
        <v>99</v>
      </c>
      <c r="F778" s="7">
        <v>16</v>
      </c>
      <c r="G778" s="7">
        <v>5</v>
      </c>
      <c r="H778" s="7"/>
      <c r="I778" s="7">
        <v>2</v>
      </c>
      <c r="J778" s="68">
        <f t="shared" si="170"/>
        <v>84.05797101449275</v>
      </c>
    </row>
    <row r="779" spans="1:10" ht="15.75" thickBot="1" x14ac:dyDescent="0.3">
      <c r="A779" s="121"/>
      <c r="B779" s="4"/>
      <c r="C779" s="4"/>
      <c r="D779" s="7">
        <v>11</v>
      </c>
      <c r="E779" s="4" t="s">
        <v>97</v>
      </c>
      <c r="F779" s="7">
        <v>21</v>
      </c>
      <c r="G779" s="7">
        <v>2</v>
      </c>
      <c r="H779" s="7"/>
      <c r="I779" s="7"/>
      <c r="J779" s="68">
        <f t="shared" si="170"/>
        <v>97.101449275362313</v>
      </c>
    </row>
    <row r="780" spans="1:10" ht="15.75" thickBot="1" x14ac:dyDescent="0.3">
      <c r="A780" s="121"/>
      <c r="B780" s="4"/>
      <c r="C780" s="4"/>
      <c r="D780" s="7">
        <v>12</v>
      </c>
      <c r="E780" s="4" t="s">
        <v>98</v>
      </c>
      <c r="F780" s="7">
        <v>21</v>
      </c>
      <c r="G780" s="7">
        <v>2</v>
      </c>
      <c r="H780" s="7"/>
      <c r="I780" s="7"/>
      <c r="J780" s="68">
        <f t="shared" si="170"/>
        <v>97.101449275362313</v>
      </c>
    </row>
    <row r="781" spans="1:10" ht="15.75" thickBot="1" x14ac:dyDescent="0.3">
      <c r="A781" s="121"/>
      <c r="B781" s="4"/>
      <c r="C781" s="4"/>
      <c r="D781" s="7">
        <v>13</v>
      </c>
      <c r="E781" s="4" t="s">
        <v>17</v>
      </c>
      <c r="F781" s="22">
        <v>20</v>
      </c>
      <c r="G781" s="7">
        <v>2</v>
      </c>
      <c r="H781" s="7"/>
      <c r="I781" s="7">
        <v>1</v>
      </c>
      <c r="J781" s="68">
        <f t="shared" si="170"/>
        <v>92.753623188405797</v>
      </c>
    </row>
    <row r="782" spans="1:10" ht="15.75" thickBot="1" x14ac:dyDescent="0.3">
      <c r="A782" s="121"/>
      <c r="B782" s="4"/>
      <c r="C782" s="4"/>
      <c r="D782" s="7">
        <v>14</v>
      </c>
      <c r="E782" s="124" t="s">
        <v>18</v>
      </c>
      <c r="F782" s="24">
        <v>18</v>
      </c>
      <c r="G782" s="7">
        <v>4</v>
      </c>
      <c r="H782" s="7"/>
      <c r="I782" s="7">
        <v>1</v>
      </c>
      <c r="J782" s="68">
        <f t="shared" si="170"/>
        <v>89.85507246376811</v>
      </c>
    </row>
    <row r="783" spans="1:10" ht="15.75" thickBot="1" x14ac:dyDescent="0.3">
      <c r="A783" s="121"/>
      <c r="B783" s="4"/>
      <c r="C783" s="4"/>
      <c r="D783" s="7">
        <v>15</v>
      </c>
      <c r="E783" s="4" t="s">
        <v>19</v>
      </c>
      <c r="F783" s="7">
        <v>21</v>
      </c>
      <c r="G783" s="7">
        <v>1</v>
      </c>
      <c r="H783" s="7"/>
      <c r="I783" s="7">
        <v>1</v>
      </c>
      <c r="J783" s="68">
        <f t="shared" si="170"/>
        <v>94.20289855072464</v>
      </c>
    </row>
    <row r="784" spans="1:10" ht="15.75" thickBot="1" x14ac:dyDescent="0.3">
      <c r="A784" s="121"/>
      <c r="B784" s="4"/>
      <c r="C784" s="4"/>
      <c r="D784" s="7"/>
      <c r="E784" s="4" t="s">
        <v>6</v>
      </c>
      <c r="F784" s="79">
        <f>SUM(F769:F783)/15</f>
        <v>19.8</v>
      </c>
      <c r="G784" s="79">
        <f t="shared" ref="G784:I784" si="171">SUM(G769:G783)/15</f>
        <v>2.6666666666666665</v>
      </c>
      <c r="H784" s="79">
        <f t="shared" si="171"/>
        <v>0.13333333333333333</v>
      </c>
      <c r="I784" s="79">
        <f t="shared" si="171"/>
        <v>0.4</v>
      </c>
      <c r="J784" s="80">
        <f>SUM(J769:J783)/15</f>
        <v>94.009661835748801</v>
      </c>
    </row>
    <row r="785" spans="1:10" ht="36" x14ac:dyDescent="0.25">
      <c r="A785" s="230" t="s">
        <v>256</v>
      </c>
      <c r="B785" s="259">
        <v>33</v>
      </c>
      <c r="C785" s="259">
        <v>23</v>
      </c>
      <c r="D785" s="110">
        <v>69</v>
      </c>
      <c r="E785" s="261"/>
      <c r="F785" s="259">
        <v>3</v>
      </c>
      <c r="G785" s="259">
        <v>2</v>
      </c>
      <c r="H785" s="113">
        <v>1</v>
      </c>
      <c r="I785" s="113">
        <v>0</v>
      </c>
      <c r="J785" s="263" t="s">
        <v>62</v>
      </c>
    </row>
    <row r="786" spans="1:10" ht="15.75" thickBot="1" x14ac:dyDescent="0.3">
      <c r="A786" s="228" t="s">
        <v>210</v>
      </c>
      <c r="B786" s="260"/>
      <c r="C786" s="260"/>
      <c r="D786" s="111"/>
      <c r="E786" s="262"/>
      <c r="F786" s="260"/>
      <c r="G786" s="260"/>
      <c r="H786" s="109"/>
      <c r="I786" s="109"/>
      <c r="J786" s="264"/>
    </row>
    <row r="787" spans="1:10" ht="15.75" thickBot="1" x14ac:dyDescent="0.3">
      <c r="A787" s="121"/>
      <c r="B787" s="4"/>
      <c r="C787" s="4"/>
      <c r="D787" s="7">
        <v>1</v>
      </c>
      <c r="E787" s="4" t="s">
        <v>9</v>
      </c>
      <c r="F787" s="7">
        <v>22</v>
      </c>
      <c r="G787" s="7">
        <v>1</v>
      </c>
      <c r="H787" s="7"/>
      <c r="I787" s="7"/>
      <c r="J787" s="68">
        <f>SUM((F787*3+G787*2+H787*1+I787*0)*100/69)</f>
        <v>98.550724637681157</v>
      </c>
    </row>
    <row r="788" spans="1:10" ht="23.25" thickBot="1" x14ac:dyDescent="0.3">
      <c r="A788" s="121"/>
      <c r="B788" s="4"/>
      <c r="C788" s="4"/>
      <c r="D788" s="7">
        <v>2</v>
      </c>
      <c r="E788" s="4" t="s">
        <v>10</v>
      </c>
      <c r="F788" s="7">
        <v>22</v>
      </c>
      <c r="G788" s="7">
        <v>1</v>
      </c>
      <c r="H788" s="7"/>
      <c r="I788" s="7"/>
      <c r="J788" s="68">
        <f t="shared" ref="J788:J801" si="172">SUM((F788*3+G788*2+H788*1+I788*0)*100/69)</f>
        <v>98.550724637681157</v>
      </c>
    </row>
    <row r="789" spans="1:10" ht="15.75" thickBot="1" x14ac:dyDescent="0.3">
      <c r="A789" s="121"/>
      <c r="B789" s="4"/>
      <c r="C789" s="4"/>
      <c r="D789" s="7">
        <v>3</v>
      </c>
      <c r="E789" s="4" t="s">
        <v>11</v>
      </c>
      <c r="F789" s="7">
        <v>21</v>
      </c>
      <c r="G789" s="7">
        <v>1</v>
      </c>
      <c r="H789" s="7"/>
      <c r="I789" s="7">
        <v>1</v>
      </c>
      <c r="J789" s="68">
        <f t="shared" si="172"/>
        <v>94.20289855072464</v>
      </c>
    </row>
    <row r="790" spans="1:10" ht="15.75" thickBot="1" x14ac:dyDescent="0.3">
      <c r="A790" s="121"/>
      <c r="B790" s="4"/>
      <c r="C790" s="4"/>
      <c r="D790" s="7">
        <v>4</v>
      </c>
      <c r="E790" s="4" t="s">
        <v>12</v>
      </c>
      <c r="F790" s="7">
        <v>20</v>
      </c>
      <c r="G790" s="7">
        <v>2</v>
      </c>
      <c r="H790" s="7"/>
      <c r="I790" s="7">
        <v>1</v>
      </c>
      <c r="J790" s="68">
        <f t="shared" si="172"/>
        <v>92.753623188405797</v>
      </c>
    </row>
    <row r="791" spans="1:10" ht="15.75" thickBot="1" x14ac:dyDescent="0.3">
      <c r="A791" s="121"/>
      <c r="B791" s="4"/>
      <c r="C791" s="4"/>
      <c r="D791" s="7">
        <v>5</v>
      </c>
      <c r="E791" s="4" t="s">
        <v>13</v>
      </c>
      <c r="F791" s="7">
        <v>21</v>
      </c>
      <c r="G791" s="7">
        <v>1</v>
      </c>
      <c r="H791" s="7"/>
      <c r="I791" s="7">
        <v>1</v>
      </c>
      <c r="J791" s="68">
        <f t="shared" si="172"/>
        <v>94.20289855072464</v>
      </c>
    </row>
    <row r="792" spans="1:10" ht="15.75" thickBot="1" x14ac:dyDescent="0.3">
      <c r="A792" s="121"/>
      <c r="B792" s="4"/>
      <c r="C792" s="4"/>
      <c r="D792" s="7">
        <v>6</v>
      </c>
      <c r="E792" s="4" t="s">
        <v>95</v>
      </c>
      <c r="F792" s="7">
        <v>19</v>
      </c>
      <c r="G792" s="7">
        <v>3</v>
      </c>
      <c r="H792" s="7">
        <v>1</v>
      </c>
      <c r="I792" s="7"/>
      <c r="J792" s="68">
        <f t="shared" si="172"/>
        <v>92.753623188405797</v>
      </c>
    </row>
    <row r="793" spans="1:10" ht="15.75" thickBot="1" x14ac:dyDescent="0.3">
      <c r="A793" s="121"/>
      <c r="B793" s="4"/>
      <c r="C793" s="4"/>
      <c r="D793" s="7">
        <v>7</v>
      </c>
      <c r="E793" s="4" t="s">
        <v>21</v>
      </c>
      <c r="F793" s="7">
        <v>22</v>
      </c>
      <c r="G793" s="7">
        <v>1</v>
      </c>
      <c r="H793" s="7"/>
      <c r="I793" s="7"/>
      <c r="J793" s="68">
        <f t="shared" si="172"/>
        <v>98.550724637681157</v>
      </c>
    </row>
    <row r="794" spans="1:10" ht="15.75" thickBot="1" x14ac:dyDescent="0.3">
      <c r="A794" s="121"/>
      <c r="B794" s="4"/>
      <c r="C794" s="4"/>
      <c r="D794" s="7">
        <v>8</v>
      </c>
      <c r="E794" s="122" t="s">
        <v>96</v>
      </c>
      <c r="F794" s="7">
        <v>21</v>
      </c>
      <c r="G794" s="7">
        <v>1</v>
      </c>
      <c r="H794" s="7">
        <v>1</v>
      </c>
      <c r="I794" s="7"/>
      <c r="J794" s="68">
        <f t="shared" si="172"/>
        <v>95.652173913043484</v>
      </c>
    </row>
    <row r="795" spans="1:10" ht="15.75" thickBot="1" x14ac:dyDescent="0.3">
      <c r="A795" s="121"/>
      <c r="B795" s="4"/>
      <c r="C795" s="4"/>
      <c r="D795" s="7">
        <v>9</v>
      </c>
      <c r="E795" s="4" t="s">
        <v>15</v>
      </c>
      <c r="F795" s="7">
        <v>16</v>
      </c>
      <c r="G795" s="7">
        <v>4</v>
      </c>
      <c r="H795" s="7">
        <v>2</v>
      </c>
      <c r="I795" s="7">
        <v>1</v>
      </c>
      <c r="J795" s="68">
        <f t="shared" si="172"/>
        <v>84.05797101449275</v>
      </c>
    </row>
    <row r="796" spans="1:10" ht="23.25" thickBot="1" x14ac:dyDescent="0.3">
      <c r="A796" s="121"/>
      <c r="B796" s="4"/>
      <c r="C796" s="4"/>
      <c r="D796" s="7">
        <v>10</v>
      </c>
      <c r="E796" s="4" t="s">
        <v>99</v>
      </c>
      <c r="F796" s="7">
        <v>21</v>
      </c>
      <c r="G796" s="7">
        <v>2</v>
      </c>
      <c r="H796" s="7"/>
      <c r="I796" s="7"/>
      <c r="J796" s="68">
        <f t="shared" si="172"/>
        <v>97.101449275362313</v>
      </c>
    </row>
    <row r="797" spans="1:10" ht="15.75" thickBot="1" x14ac:dyDescent="0.3">
      <c r="A797" s="121"/>
      <c r="B797" s="4"/>
      <c r="C797" s="4"/>
      <c r="D797" s="7">
        <v>11</v>
      </c>
      <c r="E797" s="4" t="s">
        <v>97</v>
      </c>
      <c r="F797" s="7">
        <v>23</v>
      </c>
      <c r="G797" s="7"/>
      <c r="H797" s="7"/>
      <c r="I797" s="7"/>
      <c r="J797" s="68">
        <f t="shared" si="172"/>
        <v>100</v>
      </c>
    </row>
    <row r="798" spans="1:10" ht="15.75" thickBot="1" x14ac:dyDescent="0.3">
      <c r="A798" s="121"/>
      <c r="B798" s="4"/>
      <c r="C798" s="4"/>
      <c r="D798" s="7">
        <v>12</v>
      </c>
      <c r="E798" s="4" t="s">
        <v>98</v>
      </c>
      <c r="F798" s="7">
        <v>20</v>
      </c>
      <c r="G798" s="7">
        <v>3</v>
      </c>
      <c r="H798" s="7"/>
      <c r="I798" s="7"/>
      <c r="J798" s="68">
        <f t="shared" si="172"/>
        <v>95.652173913043484</v>
      </c>
    </row>
    <row r="799" spans="1:10" ht="15.75" thickBot="1" x14ac:dyDescent="0.3">
      <c r="A799" s="121"/>
      <c r="B799" s="4"/>
      <c r="C799" s="4"/>
      <c r="D799" s="7">
        <v>13</v>
      </c>
      <c r="E799" s="4" t="s">
        <v>17</v>
      </c>
      <c r="F799" s="22">
        <v>15</v>
      </c>
      <c r="G799" s="7">
        <v>8</v>
      </c>
      <c r="H799" s="7"/>
      <c r="I799" s="7"/>
      <c r="J799" s="68">
        <f t="shared" si="172"/>
        <v>88.405797101449281</v>
      </c>
    </row>
    <row r="800" spans="1:10" ht="15.75" thickBot="1" x14ac:dyDescent="0.3">
      <c r="A800" s="121"/>
      <c r="B800" s="4"/>
      <c r="C800" s="4"/>
      <c r="D800" s="7">
        <v>14</v>
      </c>
      <c r="E800" s="124" t="s">
        <v>18</v>
      </c>
      <c r="F800" s="24">
        <v>15</v>
      </c>
      <c r="G800" s="7">
        <v>8</v>
      </c>
      <c r="H800" s="7"/>
      <c r="I800" s="7"/>
      <c r="J800" s="68">
        <f t="shared" si="172"/>
        <v>88.405797101449281</v>
      </c>
    </row>
    <row r="801" spans="1:10" ht="15.75" thickBot="1" x14ac:dyDescent="0.3">
      <c r="A801" s="121"/>
      <c r="B801" s="4"/>
      <c r="C801" s="4"/>
      <c r="D801" s="7">
        <v>15</v>
      </c>
      <c r="E801" s="4" t="s">
        <v>19</v>
      </c>
      <c r="F801" s="7">
        <v>17</v>
      </c>
      <c r="G801" s="7">
        <v>5</v>
      </c>
      <c r="H801" s="7">
        <v>1</v>
      </c>
      <c r="I801" s="7"/>
      <c r="J801" s="68">
        <f t="shared" si="172"/>
        <v>89.85507246376811</v>
      </c>
    </row>
    <row r="802" spans="1:10" ht="15.75" thickBot="1" x14ac:dyDescent="0.3">
      <c r="A802" s="121"/>
      <c r="B802" s="4"/>
      <c r="C802" s="4"/>
      <c r="D802" s="7"/>
      <c r="E802" s="4" t="s">
        <v>6</v>
      </c>
      <c r="F802" s="79">
        <f>SUM(F787:F801)/15</f>
        <v>19.666666666666668</v>
      </c>
      <c r="G802" s="79">
        <f t="shared" ref="G802:I802" si="173">SUM(G787:G801)/15</f>
        <v>2.7333333333333334</v>
      </c>
      <c r="H802" s="79">
        <f t="shared" si="173"/>
        <v>0.33333333333333331</v>
      </c>
      <c r="I802" s="79">
        <f t="shared" si="173"/>
        <v>0.26666666666666666</v>
      </c>
      <c r="J802" s="80">
        <f>SUM(J787:J801)/15</f>
        <v>93.913043478260846</v>
      </c>
    </row>
    <row r="803" spans="1:10" x14ac:dyDescent="0.25">
      <c r="A803" s="230" t="s">
        <v>257</v>
      </c>
      <c r="B803" s="259">
        <v>33</v>
      </c>
      <c r="C803" s="259">
        <v>23</v>
      </c>
      <c r="D803" s="226">
        <v>69</v>
      </c>
      <c r="E803" s="261"/>
      <c r="F803" s="259">
        <v>3</v>
      </c>
      <c r="G803" s="259">
        <v>2</v>
      </c>
      <c r="H803" s="231">
        <v>1</v>
      </c>
      <c r="I803" s="231">
        <v>0</v>
      </c>
      <c r="J803" s="263" t="s">
        <v>62</v>
      </c>
    </row>
    <row r="804" spans="1:10" ht="15.75" thickBot="1" x14ac:dyDescent="0.3">
      <c r="A804" s="228" t="s">
        <v>66</v>
      </c>
      <c r="B804" s="260"/>
      <c r="C804" s="260"/>
      <c r="D804" s="227"/>
      <c r="E804" s="262"/>
      <c r="F804" s="260"/>
      <c r="G804" s="260"/>
      <c r="H804" s="229"/>
      <c r="I804" s="229"/>
      <c r="J804" s="264"/>
    </row>
    <row r="805" spans="1:10" ht="15.75" thickBot="1" x14ac:dyDescent="0.3">
      <c r="A805" s="121"/>
      <c r="B805" s="4"/>
      <c r="C805" s="4"/>
      <c r="D805" s="7">
        <v>1</v>
      </c>
      <c r="E805" s="4" t="s">
        <v>9</v>
      </c>
      <c r="F805" s="7">
        <v>23</v>
      </c>
      <c r="G805" s="7"/>
      <c r="H805" s="7"/>
      <c r="I805" s="7"/>
      <c r="J805" s="68">
        <f>SUM((F805*3+G805*2+H805*1+I805*0)*100/69)</f>
        <v>100</v>
      </c>
    </row>
    <row r="806" spans="1:10" ht="23.25" thickBot="1" x14ac:dyDescent="0.3">
      <c r="A806" s="121"/>
      <c r="B806" s="4"/>
      <c r="C806" s="4"/>
      <c r="D806" s="7">
        <v>2</v>
      </c>
      <c r="E806" s="4" t="s">
        <v>10</v>
      </c>
      <c r="F806" s="7">
        <v>22</v>
      </c>
      <c r="G806" s="7">
        <v>1</v>
      </c>
      <c r="H806" s="7"/>
      <c r="I806" s="7"/>
      <c r="J806" s="68">
        <f t="shared" ref="J806:J819" si="174">SUM((F806*3+G806*2+H806*1+I806*0)*100/69)</f>
        <v>98.550724637681157</v>
      </c>
    </row>
    <row r="807" spans="1:10" ht="15.75" thickBot="1" x14ac:dyDescent="0.3">
      <c r="A807" s="121"/>
      <c r="B807" s="4"/>
      <c r="C807" s="4"/>
      <c r="D807" s="7">
        <v>3</v>
      </c>
      <c r="E807" s="4" t="s">
        <v>11</v>
      </c>
      <c r="F807" s="7">
        <v>22</v>
      </c>
      <c r="G807" s="7">
        <v>1</v>
      </c>
      <c r="H807" s="7"/>
      <c r="I807" s="7"/>
      <c r="J807" s="68">
        <f t="shared" si="174"/>
        <v>98.550724637681157</v>
      </c>
    </row>
    <row r="808" spans="1:10" ht="15.75" thickBot="1" x14ac:dyDescent="0.3">
      <c r="A808" s="121"/>
      <c r="B808" s="4"/>
      <c r="C808" s="4"/>
      <c r="D808" s="7">
        <v>4</v>
      </c>
      <c r="E808" s="4" t="s">
        <v>12</v>
      </c>
      <c r="F808" s="7">
        <v>18</v>
      </c>
      <c r="G808" s="7">
        <v>4</v>
      </c>
      <c r="H808" s="7">
        <v>1</v>
      </c>
      <c r="I808" s="7"/>
      <c r="J808" s="68">
        <f t="shared" si="174"/>
        <v>91.304347826086953</v>
      </c>
    </row>
    <row r="809" spans="1:10" ht="15.75" thickBot="1" x14ac:dyDescent="0.3">
      <c r="A809" s="121"/>
      <c r="B809" s="4"/>
      <c r="C809" s="4"/>
      <c r="D809" s="7">
        <v>5</v>
      </c>
      <c r="E809" s="4" t="s">
        <v>13</v>
      </c>
      <c r="F809" s="7">
        <v>21</v>
      </c>
      <c r="G809" s="7">
        <v>2</v>
      </c>
      <c r="H809" s="7"/>
      <c r="I809" s="7"/>
      <c r="J809" s="68">
        <f t="shared" si="174"/>
        <v>97.101449275362313</v>
      </c>
    </row>
    <row r="810" spans="1:10" ht="15.75" thickBot="1" x14ac:dyDescent="0.3">
      <c r="A810" s="121"/>
      <c r="B810" s="4"/>
      <c r="C810" s="4"/>
      <c r="D810" s="7">
        <v>6</v>
      </c>
      <c r="E810" s="4" t="s">
        <v>95</v>
      </c>
      <c r="F810" s="7">
        <v>22</v>
      </c>
      <c r="G810" s="7">
        <v>1</v>
      </c>
      <c r="H810" s="7"/>
      <c r="I810" s="7"/>
      <c r="J810" s="68">
        <f t="shared" si="174"/>
        <v>98.550724637681157</v>
      </c>
    </row>
    <row r="811" spans="1:10" ht="15.75" thickBot="1" x14ac:dyDescent="0.3">
      <c r="A811" s="121"/>
      <c r="B811" s="4"/>
      <c r="C811" s="4"/>
      <c r="D811" s="7">
        <v>7</v>
      </c>
      <c r="E811" s="4" t="s">
        <v>21</v>
      </c>
      <c r="F811" s="7">
        <v>22</v>
      </c>
      <c r="G811" s="7">
        <v>1</v>
      </c>
      <c r="H811" s="7"/>
      <c r="I811" s="7"/>
      <c r="J811" s="68">
        <f t="shared" si="174"/>
        <v>98.550724637681157</v>
      </c>
    </row>
    <row r="812" spans="1:10" ht="15.75" thickBot="1" x14ac:dyDescent="0.3">
      <c r="A812" s="121"/>
      <c r="B812" s="4"/>
      <c r="C812" s="4"/>
      <c r="D812" s="7">
        <v>8</v>
      </c>
      <c r="E812" s="122" t="s">
        <v>96</v>
      </c>
      <c r="F812" s="7">
        <v>21</v>
      </c>
      <c r="G812" s="7">
        <v>2</v>
      </c>
      <c r="H812" s="7"/>
      <c r="I812" s="7"/>
      <c r="J812" s="68">
        <f t="shared" si="174"/>
        <v>97.101449275362313</v>
      </c>
    </row>
    <row r="813" spans="1:10" ht="15.75" thickBot="1" x14ac:dyDescent="0.3">
      <c r="A813" s="121"/>
      <c r="B813" s="4"/>
      <c r="C813" s="4"/>
      <c r="D813" s="7">
        <v>9</v>
      </c>
      <c r="E813" s="4" t="s">
        <v>15</v>
      </c>
      <c r="F813" s="7">
        <v>20</v>
      </c>
      <c r="G813" s="7"/>
      <c r="H813" s="7">
        <v>1</v>
      </c>
      <c r="I813" s="7">
        <v>2</v>
      </c>
      <c r="J813" s="68">
        <f t="shared" si="174"/>
        <v>88.405797101449281</v>
      </c>
    </row>
    <row r="814" spans="1:10" ht="23.25" thickBot="1" x14ac:dyDescent="0.3">
      <c r="A814" s="121"/>
      <c r="B814" s="4"/>
      <c r="C814" s="4"/>
      <c r="D814" s="7">
        <v>10</v>
      </c>
      <c r="E814" s="4" t="s">
        <v>99</v>
      </c>
      <c r="F814" s="7">
        <v>20</v>
      </c>
      <c r="G814" s="7">
        <v>2</v>
      </c>
      <c r="H814" s="7"/>
      <c r="I814" s="7">
        <v>1</v>
      </c>
      <c r="J814" s="68">
        <f t="shared" si="174"/>
        <v>92.753623188405797</v>
      </c>
    </row>
    <row r="815" spans="1:10" ht="15.75" thickBot="1" x14ac:dyDescent="0.3">
      <c r="A815" s="121"/>
      <c r="B815" s="4"/>
      <c r="C815" s="4"/>
      <c r="D815" s="7">
        <v>11</v>
      </c>
      <c r="E815" s="4" t="s">
        <v>97</v>
      </c>
      <c r="F815" s="7">
        <v>20</v>
      </c>
      <c r="G815" s="7">
        <v>3</v>
      </c>
      <c r="H815" s="7"/>
      <c r="I815" s="7"/>
      <c r="J815" s="68">
        <f t="shared" si="174"/>
        <v>95.652173913043484</v>
      </c>
    </row>
    <row r="816" spans="1:10" ht="15.75" thickBot="1" x14ac:dyDescent="0.3">
      <c r="A816" s="121"/>
      <c r="B816" s="4"/>
      <c r="C816" s="4"/>
      <c r="D816" s="7">
        <v>12</v>
      </c>
      <c r="E816" s="4" t="s">
        <v>98</v>
      </c>
      <c r="F816" s="7">
        <v>22</v>
      </c>
      <c r="G816" s="7">
        <v>1</v>
      </c>
      <c r="H816" s="7"/>
      <c r="I816" s="7"/>
      <c r="J816" s="68">
        <f t="shared" si="174"/>
        <v>98.550724637681157</v>
      </c>
    </row>
    <row r="817" spans="1:10" ht="15.75" thickBot="1" x14ac:dyDescent="0.3">
      <c r="A817" s="121"/>
      <c r="B817" s="4"/>
      <c r="C817" s="4"/>
      <c r="D817" s="7">
        <v>13</v>
      </c>
      <c r="E817" s="4" t="s">
        <v>17</v>
      </c>
      <c r="F817" s="233">
        <v>22</v>
      </c>
      <c r="G817" s="7">
        <v>1</v>
      </c>
      <c r="H817" s="7"/>
      <c r="I817" s="7"/>
      <c r="J817" s="68">
        <f t="shared" si="174"/>
        <v>98.550724637681157</v>
      </c>
    </row>
    <row r="818" spans="1:10" ht="15.75" thickBot="1" x14ac:dyDescent="0.3">
      <c r="A818" s="121"/>
      <c r="B818" s="4"/>
      <c r="C818" s="4"/>
      <c r="D818" s="7">
        <v>14</v>
      </c>
      <c r="E818" s="124" t="s">
        <v>18</v>
      </c>
      <c r="F818" s="24">
        <v>19</v>
      </c>
      <c r="G818" s="7">
        <v>4</v>
      </c>
      <c r="H818" s="7"/>
      <c r="I818" s="7"/>
      <c r="J818" s="68">
        <f t="shared" si="174"/>
        <v>94.20289855072464</v>
      </c>
    </row>
    <row r="819" spans="1:10" ht="15.75" thickBot="1" x14ac:dyDescent="0.3">
      <c r="A819" s="121"/>
      <c r="B819" s="4"/>
      <c r="C819" s="4"/>
      <c r="D819" s="7">
        <v>15</v>
      </c>
      <c r="E819" s="4" t="s">
        <v>19</v>
      </c>
      <c r="F819" s="7">
        <v>19</v>
      </c>
      <c r="G819" s="7">
        <v>2</v>
      </c>
      <c r="H819" s="7">
        <v>1</v>
      </c>
      <c r="I819" s="7">
        <v>1</v>
      </c>
      <c r="J819" s="68">
        <f t="shared" si="174"/>
        <v>89.85507246376811</v>
      </c>
    </row>
    <row r="820" spans="1:10" ht="15.75" thickBot="1" x14ac:dyDescent="0.3">
      <c r="A820" s="121"/>
      <c r="B820" s="4"/>
      <c r="C820" s="4"/>
      <c r="D820" s="7"/>
      <c r="E820" s="4" t="s">
        <v>6</v>
      </c>
      <c r="F820" s="79">
        <f>SUM(F805:F819)/15</f>
        <v>20.866666666666667</v>
      </c>
      <c r="G820" s="79">
        <f t="shared" ref="G820:I820" si="175">SUM(G805:G819)/15</f>
        <v>1.6666666666666667</v>
      </c>
      <c r="H820" s="79">
        <f t="shared" si="175"/>
        <v>0.2</v>
      </c>
      <c r="I820" s="79">
        <f t="shared" si="175"/>
        <v>0.26666666666666666</v>
      </c>
      <c r="J820" s="80">
        <f>SUM(J805:J819)/15</f>
        <v>95.845410628019337</v>
      </c>
    </row>
    <row r="821" spans="1:10" ht="37.9" customHeight="1" x14ac:dyDescent="0.25">
      <c r="A821" s="230" t="s">
        <v>258</v>
      </c>
      <c r="B821" s="259">
        <v>33</v>
      </c>
      <c r="C821" s="259">
        <v>23</v>
      </c>
      <c r="D821" s="110">
        <v>69</v>
      </c>
      <c r="E821" s="261"/>
      <c r="F821" s="259">
        <v>3</v>
      </c>
      <c r="G821" s="259">
        <v>2</v>
      </c>
      <c r="H821" s="113">
        <v>1</v>
      </c>
      <c r="I821" s="113">
        <v>0</v>
      </c>
      <c r="J821" s="263" t="s">
        <v>62</v>
      </c>
    </row>
    <row r="822" spans="1:10" ht="15.75" thickBot="1" x14ac:dyDescent="0.3">
      <c r="A822" s="228" t="s">
        <v>220</v>
      </c>
      <c r="B822" s="260"/>
      <c r="C822" s="260"/>
      <c r="D822" s="111"/>
      <c r="E822" s="262"/>
      <c r="F822" s="260"/>
      <c r="G822" s="260"/>
      <c r="H822" s="109"/>
      <c r="I822" s="109"/>
      <c r="J822" s="264"/>
    </row>
    <row r="823" spans="1:10" ht="15.75" thickBot="1" x14ac:dyDescent="0.3">
      <c r="A823" s="121"/>
      <c r="B823" s="4"/>
      <c r="C823" s="4"/>
      <c r="D823" s="7">
        <v>1</v>
      </c>
      <c r="E823" s="4" t="s">
        <v>9</v>
      </c>
      <c r="F823" s="7">
        <v>23</v>
      </c>
      <c r="G823" s="7"/>
      <c r="H823" s="7"/>
      <c r="I823" s="7"/>
      <c r="J823" s="68">
        <f>SUM((F823*3+G823*2+H823*1+I823*0)*100/69)</f>
        <v>100</v>
      </c>
    </row>
    <row r="824" spans="1:10" ht="23.25" thickBot="1" x14ac:dyDescent="0.3">
      <c r="A824" s="121"/>
      <c r="B824" s="4"/>
      <c r="C824" s="4"/>
      <c r="D824" s="7">
        <v>2</v>
      </c>
      <c r="E824" s="4" t="s">
        <v>10</v>
      </c>
      <c r="F824" s="7">
        <v>22</v>
      </c>
      <c r="G824" s="7">
        <v>1</v>
      </c>
      <c r="H824" s="7"/>
      <c r="I824" s="7"/>
      <c r="J824" s="68">
        <f t="shared" ref="J824:J837" si="176">SUM((F824*3+G824*2+H824*1+I824*0)*100/69)</f>
        <v>98.550724637681157</v>
      </c>
    </row>
    <row r="825" spans="1:10" ht="15.75" thickBot="1" x14ac:dyDescent="0.3">
      <c r="A825" s="121"/>
      <c r="B825" s="4"/>
      <c r="C825" s="4"/>
      <c r="D825" s="7">
        <v>3</v>
      </c>
      <c r="E825" s="4" t="s">
        <v>11</v>
      </c>
      <c r="F825" s="7">
        <v>22</v>
      </c>
      <c r="G825" s="7">
        <v>1</v>
      </c>
      <c r="H825" s="7"/>
      <c r="I825" s="7"/>
      <c r="J825" s="68">
        <f t="shared" si="176"/>
        <v>98.550724637681157</v>
      </c>
    </row>
    <row r="826" spans="1:10" ht="15.75" thickBot="1" x14ac:dyDescent="0.3">
      <c r="A826" s="121"/>
      <c r="B826" s="4"/>
      <c r="C826" s="4"/>
      <c r="D826" s="7">
        <v>4</v>
      </c>
      <c r="E826" s="4" t="s">
        <v>12</v>
      </c>
      <c r="F826" s="7">
        <v>18</v>
      </c>
      <c r="G826" s="7">
        <v>4</v>
      </c>
      <c r="H826" s="7">
        <v>1</v>
      </c>
      <c r="I826" s="7"/>
      <c r="J826" s="68">
        <f t="shared" si="176"/>
        <v>91.304347826086953</v>
      </c>
    </row>
    <row r="827" spans="1:10" ht="15.75" thickBot="1" x14ac:dyDescent="0.3">
      <c r="A827" s="121"/>
      <c r="B827" s="4"/>
      <c r="C827" s="4"/>
      <c r="D827" s="7">
        <v>5</v>
      </c>
      <c r="E827" s="4" t="s">
        <v>13</v>
      </c>
      <c r="F827" s="7">
        <v>21</v>
      </c>
      <c r="G827" s="7">
        <v>2</v>
      </c>
      <c r="H827" s="7"/>
      <c r="I827" s="7"/>
      <c r="J827" s="68">
        <f t="shared" si="176"/>
        <v>97.101449275362313</v>
      </c>
    </row>
    <row r="828" spans="1:10" ht="15.75" thickBot="1" x14ac:dyDescent="0.3">
      <c r="A828" s="121"/>
      <c r="B828" s="4"/>
      <c r="C828" s="4"/>
      <c r="D828" s="7">
        <v>6</v>
      </c>
      <c r="E828" s="4" t="s">
        <v>95</v>
      </c>
      <c r="F828" s="7">
        <v>22</v>
      </c>
      <c r="G828" s="7">
        <v>1</v>
      </c>
      <c r="H828" s="7"/>
      <c r="I828" s="7"/>
      <c r="J828" s="68">
        <f t="shared" si="176"/>
        <v>98.550724637681157</v>
      </c>
    </row>
    <row r="829" spans="1:10" ht="15.75" thickBot="1" x14ac:dyDescent="0.3">
      <c r="A829" s="121"/>
      <c r="B829" s="4"/>
      <c r="C829" s="4"/>
      <c r="D829" s="7">
        <v>7</v>
      </c>
      <c r="E829" s="4" t="s">
        <v>21</v>
      </c>
      <c r="F829" s="7">
        <v>22</v>
      </c>
      <c r="G829" s="7">
        <v>1</v>
      </c>
      <c r="H829" s="7"/>
      <c r="I829" s="7"/>
      <c r="J829" s="68">
        <f t="shared" si="176"/>
        <v>98.550724637681157</v>
      </c>
    </row>
    <row r="830" spans="1:10" ht="15.75" thickBot="1" x14ac:dyDescent="0.3">
      <c r="A830" s="121"/>
      <c r="B830" s="4"/>
      <c r="C830" s="4"/>
      <c r="D830" s="7">
        <v>8</v>
      </c>
      <c r="E830" s="122" t="s">
        <v>96</v>
      </c>
      <c r="F830" s="7">
        <v>21</v>
      </c>
      <c r="G830" s="7">
        <v>2</v>
      </c>
      <c r="H830" s="7"/>
      <c r="I830" s="7"/>
      <c r="J830" s="68">
        <f t="shared" si="176"/>
        <v>97.101449275362313</v>
      </c>
    </row>
    <row r="831" spans="1:10" ht="15.75" thickBot="1" x14ac:dyDescent="0.3">
      <c r="A831" s="121"/>
      <c r="B831" s="4"/>
      <c r="C831" s="4"/>
      <c r="D831" s="7">
        <v>9</v>
      </c>
      <c r="E831" s="4" t="s">
        <v>15</v>
      </c>
      <c r="F831" s="7">
        <v>20</v>
      </c>
      <c r="G831" s="7"/>
      <c r="H831" s="7">
        <v>1</v>
      </c>
      <c r="I831" s="7">
        <v>2</v>
      </c>
      <c r="J831" s="68">
        <f t="shared" si="176"/>
        <v>88.405797101449281</v>
      </c>
    </row>
    <row r="832" spans="1:10" ht="23.25" thickBot="1" x14ac:dyDescent="0.3">
      <c r="A832" s="121"/>
      <c r="B832" s="4"/>
      <c r="C832" s="4"/>
      <c r="D832" s="7">
        <v>10</v>
      </c>
      <c r="E832" s="4" t="s">
        <v>99</v>
      </c>
      <c r="F832" s="7">
        <v>20</v>
      </c>
      <c r="G832" s="7">
        <v>2</v>
      </c>
      <c r="H832" s="7"/>
      <c r="I832" s="7">
        <v>1</v>
      </c>
      <c r="J832" s="68">
        <f t="shared" si="176"/>
        <v>92.753623188405797</v>
      </c>
    </row>
    <row r="833" spans="1:10" ht="15.75" thickBot="1" x14ac:dyDescent="0.3">
      <c r="A833" s="121"/>
      <c r="B833" s="4"/>
      <c r="C833" s="4"/>
      <c r="D833" s="7">
        <v>11</v>
      </c>
      <c r="E833" s="4" t="s">
        <v>97</v>
      </c>
      <c r="F833" s="7">
        <v>20</v>
      </c>
      <c r="G833" s="7">
        <v>3</v>
      </c>
      <c r="H833" s="7"/>
      <c r="I833" s="7"/>
      <c r="J833" s="68">
        <f t="shared" si="176"/>
        <v>95.652173913043484</v>
      </c>
    </row>
    <row r="834" spans="1:10" ht="15.75" thickBot="1" x14ac:dyDescent="0.3">
      <c r="A834" s="121"/>
      <c r="B834" s="4"/>
      <c r="C834" s="4"/>
      <c r="D834" s="7">
        <v>12</v>
      </c>
      <c r="E834" s="4" t="s">
        <v>98</v>
      </c>
      <c r="F834" s="7">
        <v>22</v>
      </c>
      <c r="G834" s="7">
        <v>1</v>
      </c>
      <c r="H834" s="7"/>
      <c r="I834" s="7"/>
      <c r="J834" s="68">
        <f t="shared" si="176"/>
        <v>98.550724637681157</v>
      </c>
    </row>
    <row r="835" spans="1:10" ht="15.75" thickBot="1" x14ac:dyDescent="0.3">
      <c r="A835" s="121"/>
      <c r="B835" s="4"/>
      <c r="C835" s="4"/>
      <c r="D835" s="7">
        <v>13</v>
      </c>
      <c r="E835" s="4" t="s">
        <v>17</v>
      </c>
      <c r="F835" s="22">
        <v>22</v>
      </c>
      <c r="G835" s="7">
        <v>1</v>
      </c>
      <c r="H835" s="7"/>
      <c r="I835" s="7"/>
      <c r="J835" s="68">
        <f t="shared" si="176"/>
        <v>98.550724637681157</v>
      </c>
    </row>
    <row r="836" spans="1:10" ht="15.75" thickBot="1" x14ac:dyDescent="0.3">
      <c r="A836" s="121"/>
      <c r="B836" s="4"/>
      <c r="C836" s="4"/>
      <c r="D836" s="7">
        <v>14</v>
      </c>
      <c r="E836" s="124" t="s">
        <v>18</v>
      </c>
      <c r="F836" s="24">
        <v>19</v>
      </c>
      <c r="G836" s="7">
        <v>4</v>
      </c>
      <c r="H836" s="7"/>
      <c r="I836" s="7"/>
      <c r="J836" s="68">
        <f t="shared" si="176"/>
        <v>94.20289855072464</v>
      </c>
    </row>
    <row r="837" spans="1:10" ht="15.75" thickBot="1" x14ac:dyDescent="0.3">
      <c r="A837" s="121"/>
      <c r="B837" s="4"/>
      <c r="C837" s="4"/>
      <c r="D837" s="7">
        <v>15</v>
      </c>
      <c r="E837" s="4" t="s">
        <v>19</v>
      </c>
      <c r="F837" s="7">
        <v>19</v>
      </c>
      <c r="G837" s="7">
        <v>2</v>
      </c>
      <c r="H837" s="7">
        <v>1</v>
      </c>
      <c r="I837" s="7">
        <v>1</v>
      </c>
      <c r="J837" s="68">
        <f t="shared" si="176"/>
        <v>89.85507246376811</v>
      </c>
    </row>
    <row r="838" spans="1:10" ht="15.75" thickBot="1" x14ac:dyDescent="0.3">
      <c r="A838" s="121"/>
      <c r="B838" s="4"/>
      <c r="C838" s="4"/>
      <c r="D838" s="7"/>
      <c r="E838" s="4" t="s">
        <v>6</v>
      </c>
      <c r="F838" s="79">
        <f>SUM(F823:F837)/15</f>
        <v>20.866666666666667</v>
      </c>
      <c r="G838" s="79">
        <f t="shared" ref="G838:I838" si="177">SUM(G823:G837)/15</f>
        <v>1.6666666666666667</v>
      </c>
      <c r="H838" s="79">
        <f t="shared" si="177"/>
        <v>0.2</v>
      </c>
      <c r="I838" s="79">
        <f t="shared" si="177"/>
        <v>0.26666666666666666</v>
      </c>
      <c r="J838" s="80">
        <f>SUM(J823:J837)/15</f>
        <v>95.845410628019337</v>
      </c>
    </row>
    <row r="839" spans="1:10" ht="24" x14ac:dyDescent="0.25">
      <c r="A839" s="232" t="s">
        <v>259</v>
      </c>
      <c r="B839" s="269">
        <v>33</v>
      </c>
      <c r="C839" s="259">
        <v>23</v>
      </c>
      <c r="D839" s="110">
        <v>69</v>
      </c>
      <c r="E839" s="261"/>
      <c r="F839" s="259">
        <v>3</v>
      </c>
      <c r="G839" s="259">
        <v>2</v>
      </c>
      <c r="H839" s="113">
        <v>1</v>
      </c>
      <c r="I839" s="113">
        <v>0</v>
      </c>
      <c r="J839" s="263" t="s">
        <v>62</v>
      </c>
    </row>
    <row r="840" spans="1:10" ht="15.75" thickBot="1" x14ac:dyDescent="0.3">
      <c r="A840" s="141" t="s">
        <v>204</v>
      </c>
      <c r="B840" s="273"/>
      <c r="C840" s="260"/>
      <c r="D840" s="111"/>
      <c r="E840" s="262"/>
      <c r="F840" s="260"/>
      <c r="G840" s="260"/>
      <c r="H840" s="109"/>
      <c r="I840" s="109"/>
      <c r="J840" s="264"/>
    </row>
    <row r="841" spans="1:10" ht="15.75" thickBot="1" x14ac:dyDescent="0.3">
      <c r="A841" s="121"/>
      <c r="B841" s="4"/>
      <c r="C841" s="4"/>
      <c r="D841" s="7">
        <v>1</v>
      </c>
      <c r="E841" s="4" t="s">
        <v>9</v>
      </c>
      <c r="F841" s="7">
        <v>16</v>
      </c>
      <c r="G841" s="7">
        <v>5</v>
      </c>
      <c r="H841" s="7">
        <v>1</v>
      </c>
      <c r="I841" s="7">
        <v>1</v>
      </c>
      <c r="J841" s="68">
        <f>SUM((F841*3+G841*2+H841*1+I841*0)*100/69)</f>
        <v>85.507246376811594</v>
      </c>
    </row>
    <row r="842" spans="1:10" ht="23.25" thickBot="1" x14ac:dyDescent="0.3">
      <c r="A842" s="121"/>
      <c r="B842" s="4"/>
      <c r="C842" s="4"/>
      <c r="D842" s="7">
        <v>2</v>
      </c>
      <c r="E842" s="4" t="s">
        <v>10</v>
      </c>
      <c r="F842" s="7">
        <v>17</v>
      </c>
      <c r="G842" s="7">
        <v>5</v>
      </c>
      <c r="H842" s="7">
        <v>1</v>
      </c>
      <c r="I842" s="7"/>
      <c r="J842" s="68">
        <f t="shared" ref="J842:J855" si="178">SUM((F842*3+G842*2+H842*1+I842*0)*100/69)</f>
        <v>89.85507246376811</v>
      </c>
    </row>
    <row r="843" spans="1:10" ht="15.75" thickBot="1" x14ac:dyDescent="0.3">
      <c r="A843" s="121"/>
      <c r="B843" s="4"/>
      <c r="C843" s="4"/>
      <c r="D843" s="7">
        <v>3</v>
      </c>
      <c r="E843" s="4" t="s">
        <v>11</v>
      </c>
      <c r="F843" s="7">
        <v>15</v>
      </c>
      <c r="G843" s="7">
        <v>6</v>
      </c>
      <c r="H843" s="7">
        <v>1</v>
      </c>
      <c r="I843" s="7">
        <v>1</v>
      </c>
      <c r="J843" s="68">
        <f t="shared" si="178"/>
        <v>84.05797101449275</v>
      </c>
    </row>
    <row r="844" spans="1:10" ht="15.75" thickBot="1" x14ac:dyDescent="0.3">
      <c r="A844" s="121"/>
      <c r="B844" s="4"/>
      <c r="C844" s="4"/>
      <c r="D844" s="7">
        <v>4</v>
      </c>
      <c r="E844" s="4" t="s">
        <v>12</v>
      </c>
      <c r="F844" s="7">
        <v>17</v>
      </c>
      <c r="G844" s="7">
        <v>5</v>
      </c>
      <c r="H844" s="7">
        <v>1</v>
      </c>
      <c r="I844" s="7"/>
      <c r="J844" s="68">
        <f t="shared" si="178"/>
        <v>89.85507246376811</v>
      </c>
    </row>
    <row r="845" spans="1:10" ht="15.75" thickBot="1" x14ac:dyDescent="0.3">
      <c r="A845" s="121"/>
      <c r="B845" s="4"/>
      <c r="C845" s="4"/>
      <c r="D845" s="7">
        <v>5</v>
      </c>
      <c r="E845" s="4" t="s">
        <v>13</v>
      </c>
      <c r="F845" s="7">
        <v>14</v>
      </c>
      <c r="G845" s="7">
        <v>7</v>
      </c>
      <c r="H845" s="7">
        <v>1</v>
      </c>
      <c r="I845" s="7">
        <v>1</v>
      </c>
      <c r="J845" s="68">
        <f t="shared" si="178"/>
        <v>82.608695652173907</v>
      </c>
    </row>
    <row r="846" spans="1:10" ht="15.75" thickBot="1" x14ac:dyDescent="0.3">
      <c r="A846" s="121"/>
      <c r="B846" s="4"/>
      <c r="C846" s="4"/>
      <c r="D846" s="7">
        <v>6</v>
      </c>
      <c r="E846" s="4" t="s">
        <v>95</v>
      </c>
      <c r="F846" s="7">
        <v>18</v>
      </c>
      <c r="G846" s="7">
        <v>5</v>
      </c>
      <c r="H846" s="7"/>
      <c r="I846" s="7"/>
      <c r="J846" s="68">
        <f t="shared" si="178"/>
        <v>92.753623188405797</v>
      </c>
    </row>
    <row r="847" spans="1:10" ht="15.75" thickBot="1" x14ac:dyDescent="0.3">
      <c r="A847" s="121"/>
      <c r="B847" s="4"/>
      <c r="C847" s="4"/>
      <c r="D847" s="7">
        <v>7</v>
      </c>
      <c r="E847" s="4" t="s">
        <v>21</v>
      </c>
      <c r="F847" s="7">
        <v>20</v>
      </c>
      <c r="G847" s="7">
        <v>3</v>
      </c>
      <c r="H847" s="7"/>
      <c r="I847" s="7"/>
      <c r="J847" s="68">
        <f t="shared" si="178"/>
        <v>95.652173913043484</v>
      </c>
    </row>
    <row r="848" spans="1:10" ht="15.75" thickBot="1" x14ac:dyDescent="0.3">
      <c r="A848" s="121"/>
      <c r="B848" s="4"/>
      <c r="C848" s="4"/>
      <c r="D848" s="7">
        <v>8</v>
      </c>
      <c r="E848" s="122" t="s">
        <v>96</v>
      </c>
      <c r="F848" s="7">
        <v>18</v>
      </c>
      <c r="G848" s="7">
        <v>5</v>
      </c>
      <c r="H848" s="7"/>
      <c r="I848" s="7"/>
      <c r="J848" s="68">
        <f t="shared" si="178"/>
        <v>92.753623188405797</v>
      </c>
    </row>
    <row r="849" spans="1:10" ht="15.75" thickBot="1" x14ac:dyDescent="0.3">
      <c r="A849" s="121"/>
      <c r="B849" s="4"/>
      <c r="C849" s="4"/>
      <c r="D849" s="7">
        <v>9</v>
      </c>
      <c r="E849" s="4" t="s">
        <v>15</v>
      </c>
      <c r="F849" s="7">
        <v>16</v>
      </c>
      <c r="G849" s="7">
        <v>3</v>
      </c>
      <c r="H849" s="7">
        <v>4</v>
      </c>
      <c r="I849" s="7"/>
      <c r="J849" s="68">
        <f t="shared" si="178"/>
        <v>84.05797101449275</v>
      </c>
    </row>
    <row r="850" spans="1:10" ht="23.25" thickBot="1" x14ac:dyDescent="0.3">
      <c r="A850" s="121"/>
      <c r="B850" s="4"/>
      <c r="C850" s="4"/>
      <c r="D850" s="7">
        <v>10</v>
      </c>
      <c r="E850" s="4" t="s">
        <v>99</v>
      </c>
      <c r="F850" s="7">
        <v>13</v>
      </c>
      <c r="G850" s="7">
        <v>5</v>
      </c>
      <c r="H850" s="7">
        <v>4</v>
      </c>
      <c r="I850" s="7">
        <v>1</v>
      </c>
      <c r="J850" s="68">
        <f t="shared" si="178"/>
        <v>76.811594202898547</v>
      </c>
    </row>
    <row r="851" spans="1:10" ht="15.75" thickBot="1" x14ac:dyDescent="0.3">
      <c r="A851" s="121"/>
      <c r="B851" s="4"/>
      <c r="C851" s="4"/>
      <c r="D851" s="7">
        <v>11</v>
      </c>
      <c r="E851" s="4" t="s">
        <v>97</v>
      </c>
      <c r="F851" s="7">
        <v>20</v>
      </c>
      <c r="G851" s="7">
        <v>3</v>
      </c>
      <c r="H851" s="7"/>
      <c r="I851" s="7"/>
      <c r="J851" s="68">
        <f t="shared" si="178"/>
        <v>95.652173913043484</v>
      </c>
    </row>
    <row r="852" spans="1:10" ht="15.75" thickBot="1" x14ac:dyDescent="0.3">
      <c r="A852" s="121"/>
      <c r="B852" s="4"/>
      <c r="C852" s="4"/>
      <c r="D852" s="7">
        <v>12</v>
      </c>
      <c r="E852" s="4" t="s">
        <v>98</v>
      </c>
      <c r="F852" s="7">
        <v>20</v>
      </c>
      <c r="G852" s="7">
        <v>3</v>
      </c>
      <c r="H852" s="7"/>
      <c r="I852" s="7"/>
      <c r="J852" s="68">
        <f t="shared" si="178"/>
        <v>95.652173913043484</v>
      </c>
    </row>
    <row r="853" spans="1:10" ht="15.75" thickBot="1" x14ac:dyDescent="0.3">
      <c r="A853" s="121"/>
      <c r="B853" s="4"/>
      <c r="C853" s="4"/>
      <c r="D853" s="7">
        <v>13</v>
      </c>
      <c r="E853" s="21" t="s">
        <v>17</v>
      </c>
      <c r="F853" s="7">
        <v>19</v>
      </c>
      <c r="G853" s="7">
        <v>4</v>
      </c>
      <c r="H853" s="7"/>
      <c r="I853" s="7"/>
      <c r="J853" s="68">
        <f t="shared" si="178"/>
        <v>94.20289855072464</v>
      </c>
    </row>
    <row r="854" spans="1:10" ht="15.75" thickBot="1" x14ac:dyDescent="0.3">
      <c r="A854" s="121"/>
      <c r="B854" s="4"/>
      <c r="C854" s="4"/>
      <c r="D854" s="38">
        <v>14</v>
      </c>
      <c r="E854" s="140" t="s">
        <v>18</v>
      </c>
      <c r="F854" s="7">
        <v>15</v>
      </c>
      <c r="G854" s="7">
        <v>6</v>
      </c>
      <c r="H854" s="7">
        <v>1</v>
      </c>
      <c r="I854" s="7">
        <v>1</v>
      </c>
      <c r="J854" s="68">
        <f t="shared" si="178"/>
        <v>84.05797101449275</v>
      </c>
    </row>
    <row r="855" spans="1:10" ht="15.75" thickBot="1" x14ac:dyDescent="0.3">
      <c r="A855" s="121"/>
      <c r="B855" s="4"/>
      <c r="C855" s="4"/>
      <c r="D855" s="7">
        <v>15</v>
      </c>
      <c r="E855" s="4" t="s">
        <v>19</v>
      </c>
      <c r="F855" s="7">
        <v>16</v>
      </c>
      <c r="G855" s="7">
        <v>6</v>
      </c>
      <c r="H855" s="7">
        <v>1</v>
      </c>
      <c r="I855" s="7"/>
      <c r="J855" s="68">
        <f t="shared" si="178"/>
        <v>88.405797101449281</v>
      </c>
    </row>
    <row r="856" spans="1:10" ht="15.75" thickBot="1" x14ac:dyDescent="0.3">
      <c r="A856" s="121"/>
      <c r="B856" s="4"/>
      <c r="C856" s="4"/>
      <c r="D856" s="7"/>
      <c r="E856" s="4" t="s">
        <v>6</v>
      </c>
      <c r="F856" s="79">
        <f>SUM(F841:F855)/15</f>
        <v>16.933333333333334</v>
      </c>
      <c r="G856" s="79">
        <f t="shared" ref="G856:I856" si="179">SUM(G841:G855)/15</f>
        <v>4.7333333333333334</v>
      </c>
      <c r="H856" s="79">
        <f t="shared" si="179"/>
        <v>1</v>
      </c>
      <c r="I856" s="79">
        <f t="shared" si="179"/>
        <v>0.33333333333333331</v>
      </c>
      <c r="J856" s="80">
        <f>SUM(J841:J855)/15</f>
        <v>88.792270531400973</v>
      </c>
    </row>
    <row r="857" spans="1:10" ht="36" x14ac:dyDescent="0.25">
      <c r="A857" s="230" t="s">
        <v>260</v>
      </c>
      <c r="B857" s="259">
        <v>33</v>
      </c>
      <c r="C857" s="259">
        <v>23</v>
      </c>
      <c r="D857" s="110">
        <v>69</v>
      </c>
      <c r="E857" s="261"/>
      <c r="F857" s="259">
        <v>3</v>
      </c>
      <c r="G857" s="259">
        <v>2</v>
      </c>
      <c r="H857" s="113">
        <v>1</v>
      </c>
      <c r="I857" s="113">
        <v>0</v>
      </c>
      <c r="J857" s="263" t="s">
        <v>62</v>
      </c>
    </row>
    <row r="858" spans="1:10" ht="15.75" thickBot="1" x14ac:dyDescent="0.3">
      <c r="A858" s="228" t="s">
        <v>70</v>
      </c>
      <c r="B858" s="260"/>
      <c r="C858" s="260"/>
      <c r="D858" s="111"/>
      <c r="E858" s="262"/>
      <c r="F858" s="260"/>
      <c r="G858" s="260"/>
      <c r="H858" s="109"/>
      <c r="I858" s="109"/>
      <c r="J858" s="264"/>
    </row>
    <row r="859" spans="1:10" ht="15.75" thickBot="1" x14ac:dyDescent="0.3">
      <c r="A859" s="121"/>
      <c r="B859" s="4"/>
      <c r="C859" s="4"/>
      <c r="D859" s="7">
        <v>1</v>
      </c>
      <c r="E859" s="4" t="s">
        <v>9</v>
      </c>
      <c r="F859" s="7">
        <v>20</v>
      </c>
      <c r="G859" s="7">
        <v>2</v>
      </c>
      <c r="H859" s="7"/>
      <c r="I859" s="7">
        <v>1</v>
      </c>
      <c r="J859" s="68">
        <f>SUM((F859*3+G859*2+H859*1+I859*0)*100/69)</f>
        <v>92.753623188405797</v>
      </c>
    </row>
    <row r="860" spans="1:10" ht="23.25" thickBot="1" x14ac:dyDescent="0.3">
      <c r="A860" s="121"/>
      <c r="B860" s="4"/>
      <c r="C860" s="4"/>
      <c r="D860" s="7">
        <v>2</v>
      </c>
      <c r="E860" s="4" t="s">
        <v>10</v>
      </c>
      <c r="F860" s="7">
        <v>20</v>
      </c>
      <c r="G860" s="7">
        <v>3</v>
      </c>
      <c r="H860" s="7"/>
      <c r="I860" s="7"/>
      <c r="J860" s="68">
        <f t="shared" ref="J860:J873" si="180">SUM((F860*3+G860*2+H860*1+I860*0)*100/69)</f>
        <v>95.652173913043484</v>
      </c>
    </row>
    <row r="861" spans="1:10" ht="15.75" thickBot="1" x14ac:dyDescent="0.3">
      <c r="A861" s="121"/>
      <c r="B861" s="4"/>
      <c r="C861" s="4"/>
      <c r="D861" s="7">
        <v>3</v>
      </c>
      <c r="E861" s="4" t="s">
        <v>11</v>
      </c>
      <c r="F861" s="7">
        <v>21</v>
      </c>
      <c r="G861" s="7">
        <v>2</v>
      </c>
      <c r="H861" s="7"/>
      <c r="I861" s="7"/>
      <c r="J861" s="68">
        <f t="shared" si="180"/>
        <v>97.101449275362313</v>
      </c>
    </row>
    <row r="862" spans="1:10" ht="15.75" thickBot="1" x14ac:dyDescent="0.3">
      <c r="A862" s="121"/>
      <c r="B862" s="4"/>
      <c r="C862" s="4"/>
      <c r="D862" s="7">
        <v>4</v>
      </c>
      <c r="E862" s="4" t="s">
        <v>12</v>
      </c>
      <c r="F862" s="7">
        <v>18</v>
      </c>
      <c r="G862" s="7">
        <v>4</v>
      </c>
      <c r="H862" s="7">
        <v>1</v>
      </c>
      <c r="I862" s="7"/>
      <c r="J862" s="68">
        <f t="shared" si="180"/>
        <v>91.304347826086953</v>
      </c>
    </row>
    <row r="863" spans="1:10" ht="15.75" thickBot="1" x14ac:dyDescent="0.3">
      <c r="A863" s="121"/>
      <c r="B863" s="4"/>
      <c r="C863" s="4"/>
      <c r="D863" s="7">
        <v>5</v>
      </c>
      <c r="E863" s="4" t="s">
        <v>13</v>
      </c>
      <c r="F863" s="7">
        <v>19</v>
      </c>
      <c r="G863" s="7">
        <v>4</v>
      </c>
      <c r="H863" s="7"/>
      <c r="I863" s="7"/>
      <c r="J863" s="68">
        <f t="shared" si="180"/>
        <v>94.20289855072464</v>
      </c>
    </row>
    <row r="864" spans="1:10" ht="15.75" thickBot="1" x14ac:dyDescent="0.3">
      <c r="A864" s="121"/>
      <c r="B864" s="4"/>
      <c r="C864" s="4"/>
      <c r="D864" s="7">
        <v>6</v>
      </c>
      <c r="E864" s="4" t="s">
        <v>95</v>
      </c>
      <c r="F864" s="7">
        <v>19</v>
      </c>
      <c r="G864" s="7">
        <v>4</v>
      </c>
      <c r="H864" s="7"/>
      <c r="I864" s="7"/>
      <c r="J864" s="68">
        <f t="shared" si="180"/>
        <v>94.20289855072464</v>
      </c>
    </row>
    <row r="865" spans="1:10" ht="15.75" thickBot="1" x14ac:dyDescent="0.3">
      <c r="A865" s="121"/>
      <c r="B865" s="4"/>
      <c r="C865" s="4"/>
      <c r="D865" s="7">
        <v>7</v>
      </c>
      <c r="E865" s="4" t="s">
        <v>21</v>
      </c>
      <c r="F865" s="7">
        <v>21</v>
      </c>
      <c r="G865" s="7">
        <v>2</v>
      </c>
      <c r="H865" s="7"/>
      <c r="I865" s="7"/>
      <c r="J865" s="68">
        <f t="shared" si="180"/>
        <v>97.101449275362313</v>
      </c>
    </row>
    <row r="866" spans="1:10" ht="15.75" thickBot="1" x14ac:dyDescent="0.3">
      <c r="A866" s="121"/>
      <c r="B866" s="4"/>
      <c r="C866" s="4"/>
      <c r="D866" s="7">
        <v>8</v>
      </c>
      <c r="E866" s="122" t="s">
        <v>96</v>
      </c>
      <c r="F866" s="7">
        <v>19</v>
      </c>
      <c r="G866" s="7">
        <v>4</v>
      </c>
      <c r="H866" s="7"/>
      <c r="I866" s="7"/>
      <c r="J866" s="68">
        <f t="shared" si="180"/>
        <v>94.20289855072464</v>
      </c>
    </row>
    <row r="867" spans="1:10" ht="15.75" thickBot="1" x14ac:dyDescent="0.3">
      <c r="A867" s="121"/>
      <c r="B867" s="4"/>
      <c r="C867" s="4"/>
      <c r="D867" s="7">
        <v>9</v>
      </c>
      <c r="E867" s="4" t="s">
        <v>15</v>
      </c>
      <c r="F867" s="7">
        <v>14</v>
      </c>
      <c r="G867" s="7">
        <v>6</v>
      </c>
      <c r="H867" s="7">
        <v>2</v>
      </c>
      <c r="I867" s="7">
        <v>1</v>
      </c>
      <c r="J867" s="68">
        <f t="shared" si="180"/>
        <v>81.159420289855078</v>
      </c>
    </row>
    <row r="868" spans="1:10" ht="23.25" thickBot="1" x14ac:dyDescent="0.3">
      <c r="A868" s="121"/>
      <c r="B868" s="4"/>
      <c r="C868" s="4"/>
      <c r="D868" s="7">
        <v>10</v>
      </c>
      <c r="E868" s="4" t="s">
        <v>99</v>
      </c>
      <c r="F868" s="7">
        <v>21</v>
      </c>
      <c r="G868" s="7">
        <v>1</v>
      </c>
      <c r="H868" s="7"/>
      <c r="I868" s="7">
        <v>1</v>
      </c>
      <c r="J868" s="68">
        <f t="shared" si="180"/>
        <v>94.20289855072464</v>
      </c>
    </row>
    <row r="869" spans="1:10" ht="15.75" thickBot="1" x14ac:dyDescent="0.3">
      <c r="A869" s="121"/>
      <c r="B869" s="4"/>
      <c r="C869" s="4"/>
      <c r="D869" s="7">
        <v>11</v>
      </c>
      <c r="E869" s="4" t="s">
        <v>97</v>
      </c>
      <c r="F869" s="7">
        <v>20</v>
      </c>
      <c r="G869" s="7">
        <v>3</v>
      </c>
      <c r="H869" s="7"/>
      <c r="I869" s="7"/>
      <c r="J869" s="68">
        <f t="shared" si="180"/>
        <v>95.652173913043484</v>
      </c>
    </row>
    <row r="870" spans="1:10" ht="15.75" thickBot="1" x14ac:dyDescent="0.3">
      <c r="A870" s="121"/>
      <c r="B870" s="4"/>
      <c r="C870" s="4"/>
      <c r="D870" s="7">
        <v>12</v>
      </c>
      <c r="E870" s="4" t="s">
        <v>98</v>
      </c>
      <c r="F870" s="7">
        <v>17</v>
      </c>
      <c r="G870" s="7">
        <v>5</v>
      </c>
      <c r="H870" s="7">
        <v>1</v>
      </c>
      <c r="I870" s="7"/>
      <c r="J870" s="68">
        <f t="shared" si="180"/>
        <v>89.85507246376811</v>
      </c>
    </row>
    <row r="871" spans="1:10" ht="15.75" thickBot="1" x14ac:dyDescent="0.3">
      <c r="A871" s="121"/>
      <c r="B871" s="4"/>
      <c r="C871" s="4"/>
      <c r="D871" s="7">
        <v>13</v>
      </c>
      <c r="E871" s="4" t="s">
        <v>17</v>
      </c>
      <c r="F871" s="22">
        <v>15</v>
      </c>
      <c r="G871" s="7">
        <v>7</v>
      </c>
      <c r="H871" s="7">
        <v>1</v>
      </c>
      <c r="I871" s="7"/>
      <c r="J871" s="68">
        <f t="shared" si="180"/>
        <v>86.956521739130437</v>
      </c>
    </row>
    <row r="872" spans="1:10" ht="15.75" thickBot="1" x14ac:dyDescent="0.3">
      <c r="A872" s="121"/>
      <c r="B872" s="4"/>
      <c r="C872" s="4"/>
      <c r="D872" s="7">
        <v>14</v>
      </c>
      <c r="E872" s="124" t="s">
        <v>18</v>
      </c>
      <c r="F872" s="24">
        <v>18</v>
      </c>
      <c r="G872" s="7">
        <v>5</v>
      </c>
      <c r="H872" s="7"/>
      <c r="I872" s="7"/>
      <c r="J872" s="68">
        <f t="shared" si="180"/>
        <v>92.753623188405797</v>
      </c>
    </row>
    <row r="873" spans="1:10" ht="15.75" thickBot="1" x14ac:dyDescent="0.3">
      <c r="A873" s="121"/>
      <c r="B873" s="4"/>
      <c r="C873" s="4"/>
      <c r="D873" s="7">
        <v>15</v>
      </c>
      <c r="E873" s="4" t="s">
        <v>19</v>
      </c>
      <c r="F873" s="7">
        <v>17</v>
      </c>
      <c r="G873" s="7">
        <v>6</v>
      </c>
      <c r="H873" s="7"/>
      <c r="I873" s="7"/>
      <c r="J873" s="68">
        <f t="shared" si="180"/>
        <v>91.304347826086953</v>
      </c>
    </row>
    <row r="874" spans="1:10" ht="15.75" thickBot="1" x14ac:dyDescent="0.3">
      <c r="A874" s="121"/>
      <c r="B874" s="4"/>
      <c r="C874" s="4"/>
      <c r="D874" s="7"/>
      <c r="E874" s="4" t="s">
        <v>6</v>
      </c>
      <c r="F874" s="79">
        <f>SUM(F859:F873)/15</f>
        <v>18.600000000000001</v>
      </c>
      <c r="G874" s="79">
        <f t="shared" ref="G874:I874" si="181">SUM(G859:G873)/15</f>
        <v>3.8666666666666667</v>
      </c>
      <c r="H874" s="79">
        <f t="shared" si="181"/>
        <v>0.33333333333333331</v>
      </c>
      <c r="I874" s="79">
        <f t="shared" si="181"/>
        <v>0.2</v>
      </c>
      <c r="J874" s="80">
        <f>SUM(J859:J873)/15</f>
        <v>92.560386473429944</v>
      </c>
    </row>
    <row r="875" spans="1:10" ht="24" x14ac:dyDescent="0.25">
      <c r="A875" s="230" t="s">
        <v>261</v>
      </c>
      <c r="B875" s="259">
        <v>33</v>
      </c>
      <c r="C875" s="259">
        <v>23</v>
      </c>
      <c r="D875" s="110">
        <v>69</v>
      </c>
      <c r="E875" s="261"/>
      <c r="F875" s="259">
        <v>3</v>
      </c>
      <c r="G875" s="259">
        <v>2</v>
      </c>
      <c r="H875" s="113">
        <v>1</v>
      </c>
      <c r="I875" s="113">
        <v>0</v>
      </c>
      <c r="J875" s="263" t="s">
        <v>62</v>
      </c>
    </row>
    <row r="876" spans="1:10" ht="15.75" thickBot="1" x14ac:dyDescent="0.3">
      <c r="A876" s="112" t="s">
        <v>51</v>
      </c>
      <c r="B876" s="260"/>
      <c r="C876" s="260"/>
      <c r="D876" s="111"/>
      <c r="E876" s="262"/>
      <c r="F876" s="260"/>
      <c r="G876" s="260"/>
      <c r="H876" s="109"/>
      <c r="I876" s="109"/>
      <c r="J876" s="264"/>
    </row>
    <row r="877" spans="1:10" ht="15.75" thickBot="1" x14ac:dyDescent="0.3">
      <c r="A877" s="121"/>
      <c r="B877" s="4"/>
      <c r="C877" s="4"/>
      <c r="D877" s="7">
        <v>1</v>
      </c>
      <c r="E877" s="4" t="s">
        <v>9</v>
      </c>
      <c r="F877" s="7">
        <v>12</v>
      </c>
      <c r="G877" s="7">
        <v>8</v>
      </c>
      <c r="H877" s="7">
        <v>2</v>
      </c>
      <c r="I877" s="7">
        <v>1</v>
      </c>
      <c r="J877" s="68">
        <f>SUM((F877*3+G877*2+H877*1+I877*0)*100/69)</f>
        <v>78.260869565217391</v>
      </c>
    </row>
    <row r="878" spans="1:10" ht="23.25" thickBot="1" x14ac:dyDescent="0.3">
      <c r="A878" s="121"/>
      <c r="B878" s="4"/>
      <c r="C878" s="4"/>
      <c r="D878" s="7">
        <v>2</v>
      </c>
      <c r="E878" s="4" t="s">
        <v>10</v>
      </c>
      <c r="F878" s="7">
        <v>18</v>
      </c>
      <c r="G878" s="7">
        <v>3</v>
      </c>
      <c r="H878" s="7">
        <v>2</v>
      </c>
      <c r="I878" s="7"/>
      <c r="J878" s="68">
        <f t="shared" ref="J878:J891" si="182">SUM((F878*3+G878*2+H878*1+I878*0)*100/69)</f>
        <v>89.85507246376811</v>
      </c>
    </row>
    <row r="879" spans="1:10" ht="15.75" thickBot="1" x14ac:dyDescent="0.3">
      <c r="A879" s="121"/>
      <c r="B879" s="4"/>
      <c r="C879" s="4"/>
      <c r="D879" s="7">
        <v>3</v>
      </c>
      <c r="E879" s="4" t="s">
        <v>11</v>
      </c>
      <c r="F879" s="7">
        <v>14</v>
      </c>
      <c r="G879" s="7">
        <v>5</v>
      </c>
      <c r="H879" s="7">
        <v>2</v>
      </c>
      <c r="I879" s="7">
        <v>2</v>
      </c>
      <c r="J879" s="68">
        <f t="shared" si="182"/>
        <v>78.260869565217391</v>
      </c>
    </row>
    <row r="880" spans="1:10" ht="15.75" thickBot="1" x14ac:dyDescent="0.3">
      <c r="A880" s="121"/>
      <c r="B880" s="4"/>
      <c r="C880" s="4"/>
      <c r="D880" s="7">
        <v>4</v>
      </c>
      <c r="E880" s="4" t="s">
        <v>12</v>
      </c>
      <c r="F880" s="7">
        <v>15</v>
      </c>
      <c r="G880" s="7">
        <v>7</v>
      </c>
      <c r="H880" s="7">
        <v>1</v>
      </c>
      <c r="I880" s="7"/>
      <c r="J880" s="68">
        <f t="shared" si="182"/>
        <v>86.956521739130437</v>
      </c>
    </row>
    <row r="881" spans="1:10" ht="15.75" thickBot="1" x14ac:dyDescent="0.3">
      <c r="A881" s="121"/>
      <c r="B881" s="4"/>
      <c r="C881" s="4"/>
      <c r="D881" s="7">
        <v>5</v>
      </c>
      <c r="E881" s="4" t="s">
        <v>13</v>
      </c>
      <c r="F881" s="7">
        <v>13</v>
      </c>
      <c r="G881" s="7">
        <v>8</v>
      </c>
      <c r="H881" s="7">
        <v>2</v>
      </c>
      <c r="I881" s="7"/>
      <c r="J881" s="68">
        <f t="shared" si="182"/>
        <v>82.608695652173907</v>
      </c>
    </row>
    <row r="882" spans="1:10" ht="15.75" thickBot="1" x14ac:dyDescent="0.3">
      <c r="A882" s="121"/>
      <c r="B882" s="4"/>
      <c r="C882" s="4"/>
      <c r="D882" s="7">
        <v>6</v>
      </c>
      <c r="E882" s="4" t="s">
        <v>95</v>
      </c>
      <c r="F882" s="7">
        <v>15</v>
      </c>
      <c r="G882" s="7">
        <v>6</v>
      </c>
      <c r="H882" s="7"/>
      <c r="I882" s="7">
        <v>2</v>
      </c>
      <c r="J882" s="68">
        <f t="shared" si="182"/>
        <v>82.608695652173907</v>
      </c>
    </row>
    <row r="883" spans="1:10" ht="15.75" thickBot="1" x14ac:dyDescent="0.3">
      <c r="A883" s="121"/>
      <c r="B883" s="4"/>
      <c r="C883" s="4"/>
      <c r="D883" s="7">
        <v>7</v>
      </c>
      <c r="E883" s="4" t="s">
        <v>21</v>
      </c>
      <c r="F883" s="7">
        <v>15</v>
      </c>
      <c r="G883" s="7">
        <v>7</v>
      </c>
      <c r="H883" s="7">
        <v>1</v>
      </c>
      <c r="I883" s="7"/>
      <c r="J883" s="68">
        <f t="shared" si="182"/>
        <v>86.956521739130437</v>
      </c>
    </row>
    <row r="884" spans="1:10" ht="15.75" thickBot="1" x14ac:dyDescent="0.3">
      <c r="A884" s="121"/>
      <c r="B884" s="4"/>
      <c r="C884" s="4"/>
      <c r="D884" s="7">
        <v>8</v>
      </c>
      <c r="E884" s="122" t="s">
        <v>96</v>
      </c>
      <c r="F884" s="7">
        <v>18</v>
      </c>
      <c r="G884" s="7">
        <v>4</v>
      </c>
      <c r="H884" s="7">
        <v>1</v>
      </c>
      <c r="I884" s="7"/>
      <c r="J884" s="68">
        <f t="shared" si="182"/>
        <v>91.304347826086953</v>
      </c>
    </row>
    <row r="885" spans="1:10" ht="15.75" thickBot="1" x14ac:dyDescent="0.3">
      <c r="A885" s="121"/>
      <c r="B885" s="4"/>
      <c r="C885" s="4"/>
      <c r="D885" s="7">
        <v>9</v>
      </c>
      <c r="E885" s="4" t="s">
        <v>15</v>
      </c>
      <c r="F885" s="7">
        <v>13</v>
      </c>
      <c r="G885" s="7">
        <v>7</v>
      </c>
      <c r="H885" s="7">
        <v>3</v>
      </c>
      <c r="I885" s="7"/>
      <c r="J885" s="68">
        <f t="shared" si="182"/>
        <v>81.159420289855078</v>
      </c>
    </row>
    <row r="886" spans="1:10" ht="23.25" thickBot="1" x14ac:dyDescent="0.3">
      <c r="A886" s="121"/>
      <c r="B886" s="4"/>
      <c r="C886" s="4"/>
      <c r="D886" s="7">
        <v>10</v>
      </c>
      <c r="E886" s="4" t="s">
        <v>99</v>
      </c>
      <c r="F886" s="7">
        <v>13</v>
      </c>
      <c r="G886" s="7">
        <v>7</v>
      </c>
      <c r="H886" s="7">
        <v>1</v>
      </c>
      <c r="I886" s="7">
        <v>2</v>
      </c>
      <c r="J886" s="68">
        <f t="shared" si="182"/>
        <v>78.260869565217391</v>
      </c>
    </row>
    <row r="887" spans="1:10" ht="15.75" thickBot="1" x14ac:dyDescent="0.3">
      <c r="A887" s="121"/>
      <c r="B887" s="4"/>
      <c r="C887" s="4"/>
      <c r="D887" s="7">
        <v>11</v>
      </c>
      <c r="E887" s="4" t="s">
        <v>97</v>
      </c>
      <c r="F887" s="7">
        <v>21</v>
      </c>
      <c r="G887" s="7">
        <v>1</v>
      </c>
      <c r="H887" s="7"/>
      <c r="I887" s="7">
        <v>1</v>
      </c>
      <c r="J887" s="68">
        <f t="shared" si="182"/>
        <v>94.20289855072464</v>
      </c>
    </row>
    <row r="888" spans="1:10" ht="15.75" thickBot="1" x14ac:dyDescent="0.3">
      <c r="A888" s="121"/>
      <c r="B888" s="4"/>
      <c r="C888" s="4"/>
      <c r="D888" s="7">
        <v>12</v>
      </c>
      <c r="E888" s="4" t="s">
        <v>98</v>
      </c>
      <c r="F888" s="7">
        <v>16</v>
      </c>
      <c r="G888" s="7">
        <v>5</v>
      </c>
      <c r="H888" s="7">
        <v>2</v>
      </c>
      <c r="I888" s="7"/>
      <c r="J888" s="68">
        <f t="shared" si="182"/>
        <v>86.956521739130437</v>
      </c>
    </row>
    <row r="889" spans="1:10" ht="15.75" thickBot="1" x14ac:dyDescent="0.3">
      <c r="A889" s="121"/>
      <c r="B889" s="4"/>
      <c r="C889" s="4"/>
      <c r="D889" s="7">
        <v>13</v>
      </c>
      <c r="E889" s="4" t="s">
        <v>17</v>
      </c>
      <c r="F889" s="22">
        <v>16</v>
      </c>
      <c r="G889" s="7">
        <v>6</v>
      </c>
      <c r="H889" s="7">
        <v>1</v>
      </c>
      <c r="I889" s="7"/>
      <c r="J889" s="68">
        <f t="shared" si="182"/>
        <v>88.405797101449281</v>
      </c>
    </row>
    <row r="890" spans="1:10" ht="15.75" thickBot="1" x14ac:dyDescent="0.3">
      <c r="A890" s="121"/>
      <c r="B890" s="4"/>
      <c r="C890" s="4"/>
      <c r="D890" s="7">
        <v>14</v>
      </c>
      <c r="E890" s="124" t="s">
        <v>18</v>
      </c>
      <c r="F890" s="24">
        <v>13</v>
      </c>
      <c r="G890" s="7">
        <v>9</v>
      </c>
      <c r="H890" s="7"/>
      <c r="I890" s="7">
        <v>1</v>
      </c>
      <c r="J890" s="68">
        <f t="shared" si="182"/>
        <v>82.608695652173907</v>
      </c>
    </row>
    <row r="891" spans="1:10" ht="15.75" thickBot="1" x14ac:dyDescent="0.3">
      <c r="A891" s="121"/>
      <c r="B891" s="4"/>
      <c r="C891" s="4"/>
      <c r="D891" s="7">
        <v>15</v>
      </c>
      <c r="E891" s="4" t="s">
        <v>19</v>
      </c>
      <c r="F891" s="7">
        <v>16</v>
      </c>
      <c r="G891" s="7">
        <v>6</v>
      </c>
      <c r="H891" s="7"/>
      <c r="I891" s="7">
        <v>1</v>
      </c>
      <c r="J891" s="68">
        <f t="shared" si="182"/>
        <v>86.956521739130437</v>
      </c>
    </row>
    <row r="892" spans="1:10" ht="15.75" thickBot="1" x14ac:dyDescent="0.3">
      <c r="A892" s="121"/>
      <c r="B892" s="4"/>
      <c r="C892" s="4"/>
      <c r="D892" s="7"/>
      <c r="E892" s="4" t="s">
        <v>6</v>
      </c>
      <c r="F892" s="79">
        <f>SUM(F877:F891)/15</f>
        <v>15.2</v>
      </c>
      <c r="G892" s="79">
        <f t="shared" ref="G892:I892" si="183">SUM(G877:G891)/15</f>
        <v>5.9333333333333336</v>
      </c>
      <c r="H892" s="79">
        <f t="shared" si="183"/>
        <v>1.2</v>
      </c>
      <c r="I892" s="79">
        <f t="shared" si="183"/>
        <v>0.66666666666666663</v>
      </c>
      <c r="J892" s="80">
        <f>SUM(J877:J891)/15</f>
        <v>85.024154589371989</v>
      </c>
    </row>
    <row r="893" spans="1:10" ht="24" x14ac:dyDescent="0.25">
      <c r="A893" s="230" t="s">
        <v>262</v>
      </c>
      <c r="B893" s="259">
        <v>33</v>
      </c>
      <c r="C893" s="259">
        <v>23</v>
      </c>
      <c r="D893" s="110">
        <v>69</v>
      </c>
      <c r="E893" s="261"/>
      <c r="F893" s="259">
        <v>3</v>
      </c>
      <c r="G893" s="259">
        <v>2</v>
      </c>
      <c r="H893" s="113">
        <v>1</v>
      </c>
      <c r="I893" s="113">
        <v>0</v>
      </c>
      <c r="J893" s="263" t="s">
        <v>62</v>
      </c>
    </row>
    <row r="894" spans="1:10" ht="15.75" thickBot="1" x14ac:dyDescent="0.3">
      <c r="A894" s="228" t="s">
        <v>220</v>
      </c>
      <c r="B894" s="260"/>
      <c r="C894" s="260"/>
      <c r="D894" s="111"/>
      <c r="E894" s="262"/>
      <c r="F894" s="260"/>
      <c r="G894" s="260"/>
      <c r="H894" s="109"/>
      <c r="I894" s="109"/>
      <c r="J894" s="264"/>
    </row>
    <row r="895" spans="1:10" ht="15.75" thickBot="1" x14ac:dyDescent="0.3">
      <c r="A895" s="121"/>
      <c r="B895" s="4"/>
      <c r="C895" s="4"/>
      <c r="D895" s="7">
        <v>1</v>
      </c>
      <c r="E895" s="4" t="s">
        <v>9</v>
      </c>
      <c r="F895" s="7">
        <v>12</v>
      </c>
      <c r="G895" s="7">
        <v>9</v>
      </c>
      <c r="H895" s="7">
        <v>2</v>
      </c>
      <c r="I895" s="7"/>
      <c r="J895" s="68">
        <f>SUM((F895*3+G895*2+H895*1+I895*0)*100/69)</f>
        <v>81.159420289855078</v>
      </c>
    </row>
    <row r="896" spans="1:10" ht="23.25" thickBot="1" x14ac:dyDescent="0.3">
      <c r="A896" s="121"/>
      <c r="B896" s="4"/>
      <c r="C896" s="4"/>
      <c r="D896" s="7">
        <v>2</v>
      </c>
      <c r="E896" s="4" t="s">
        <v>10</v>
      </c>
      <c r="F896" s="7">
        <v>12</v>
      </c>
      <c r="G896" s="7">
        <v>7</v>
      </c>
      <c r="H896" s="7">
        <v>4</v>
      </c>
      <c r="I896" s="7"/>
      <c r="J896" s="68">
        <f t="shared" ref="J896:J909" si="184">SUM((F896*3+G896*2+H896*1+I896*0)*100/69)</f>
        <v>78.260869565217391</v>
      </c>
    </row>
    <row r="897" spans="1:10" ht="15.75" thickBot="1" x14ac:dyDescent="0.3">
      <c r="A897" s="121"/>
      <c r="B897" s="4"/>
      <c r="C897" s="4"/>
      <c r="D897" s="7">
        <v>3</v>
      </c>
      <c r="E897" s="4" t="s">
        <v>11</v>
      </c>
      <c r="F897" s="7">
        <v>10</v>
      </c>
      <c r="G897" s="7">
        <v>8</v>
      </c>
      <c r="H897" s="7">
        <v>5</v>
      </c>
      <c r="I897" s="7"/>
      <c r="J897" s="68">
        <f t="shared" si="184"/>
        <v>73.913043478260875</v>
      </c>
    </row>
    <row r="898" spans="1:10" ht="15.75" thickBot="1" x14ac:dyDescent="0.3">
      <c r="A898" s="121"/>
      <c r="B898" s="4"/>
      <c r="C898" s="4"/>
      <c r="D898" s="7">
        <v>4</v>
      </c>
      <c r="E898" s="4" t="s">
        <v>12</v>
      </c>
      <c r="F898" s="7">
        <v>13</v>
      </c>
      <c r="G898" s="7">
        <v>8</v>
      </c>
      <c r="H898" s="7">
        <v>2</v>
      </c>
      <c r="I898" s="7"/>
      <c r="J898" s="68">
        <f t="shared" si="184"/>
        <v>82.608695652173907</v>
      </c>
    </row>
    <row r="899" spans="1:10" ht="15.75" thickBot="1" x14ac:dyDescent="0.3">
      <c r="A899" s="121"/>
      <c r="B899" s="4"/>
      <c r="C899" s="4"/>
      <c r="D899" s="7">
        <v>5</v>
      </c>
      <c r="E899" s="4" t="s">
        <v>13</v>
      </c>
      <c r="F899" s="7">
        <v>11</v>
      </c>
      <c r="G899" s="7">
        <v>10</v>
      </c>
      <c r="H899" s="7">
        <v>1</v>
      </c>
      <c r="I899" s="7">
        <v>1</v>
      </c>
      <c r="J899" s="68">
        <f t="shared" si="184"/>
        <v>78.260869565217391</v>
      </c>
    </row>
    <row r="900" spans="1:10" ht="15.75" thickBot="1" x14ac:dyDescent="0.3">
      <c r="A900" s="121"/>
      <c r="B900" s="4"/>
      <c r="C900" s="4"/>
      <c r="D900" s="7">
        <v>6</v>
      </c>
      <c r="E900" s="4" t="s">
        <v>95</v>
      </c>
      <c r="F900" s="7">
        <v>15</v>
      </c>
      <c r="G900" s="7">
        <v>8</v>
      </c>
      <c r="H900" s="7"/>
      <c r="I900" s="7"/>
      <c r="J900" s="68">
        <f t="shared" si="184"/>
        <v>88.405797101449281</v>
      </c>
    </row>
    <row r="901" spans="1:10" ht="15.75" thickBot="1" x14ac:dyDescent="0.3">
      <c r="A901" s="121"/>
      <c r="B901" s="4"/>
      <c r="C901" s="4"/>
      <c r="D901" s="7">
        <v>7</v>
      </c>
      <c r="E901" s="4" t="s">
        <v>21</v>
      </c>
      <c r="F901" s="7">
        <v>16</v>
      </c>
      <c r="G901" s="7">
        <v>7</v>
      </c>
      <c r="H901" s="7"/>
      <c r="I901" s="7"/>
      <c r="J901" s="68">
        <f t="shared" si="184"/>
        <v>89.85507246376811</v>
      </c>
    </row>
    <row r="902" spans="1:10" ht="15.75" thickBot="1" x14ac:dyDescent="0.3">
      <c r="A902" s="121"/>
      <c r="B902" s="4"/>
      <c r="C902" s="4"/>
      <c r="D902" s="7">
        <v>8</v>
      </c>
      <c r="E902" s="122" t="s">
        <v>96</v>
      </c>
      <c r="F902" s="7">
        <v>13</v>
      </c>
      <c r="G902" s="7">
        <v>6</v>
      </c>
      <c r="H902" s="7">
        <v>3</v>
      </c>
      <c r="I902" s="7">
        <v>1</v>
      </c>
      <c r="J902" s="68">
        <f t="shared" si="184"/>
        <v>78.260869565217391</v>
      </c>
    </row>
    <row r="903" spans="1:10" ht="15.75" thickBot="1" x14ac:dyDescent="0.3">
      <c r="A903" s="121"/>
      <c r="B903" s="4"/>
      <c r="C903" s="4"/>
      <c r="D903" s="7">
        <v>9</v>
      </c>
      <c r="E903" s="4" t="s">
        <v>15</v>
      </c>
      <c r="F903" s="7">
        <v>14</v>
      </c>
      <c r="G903" s="7">
        <v>4</v>
      </c>
      <c r="H903" s="7">
        <v>3</v>
      </c>
      <c r="I903" s="7">
        <v>2</v>
      </c>
      <c r="J903" s="68">
        <f t="shared" si="184"/>
        <v>76.811594202898547</v>
      </c>
    </row>
    <row r="904" spans="1:10" ht="23.25" thickBot="1" x14ac:dyDescent="0.3">
      <c r="A904" s="121"/>
      <c r="B904" s="4"/>
      <c r="C904" s="4"/>
      <c r="D904" s="7">
        <v>10</v>
      </c>
      <c r="E904" s="4" t="s">
        <v>99</v>
      </c>
      <c r="F904" s="7">
        <v>12</v>
      </c>
      <c r="G904" s="7">
        <v>9</v>
      </c>
      <c r="H904" s="7">
        <v>1</v>
      </c>
      <c r="I904" s="7">
        <v>1</v>
      </c>
      <c r="J904" s="68">
        <f t="shared" si="184"/>
        <v>79.710144927536234</v>
      </c>
    </row>
    <row r="905" spans="1:10" ht="15.75" thickBot="1" x14ac:dyDescent="0.3">
      <c r="A905" s="121"/>
      <c r="B905" s="4"/>
      <c r="C905" s="4"/>
      <c r="D905" s="7">
        <v>11</v>
      </c>
      <c r="E905" s="4" t="s">
        <v>97</v>
      </c>
      <c r="F905" s="7">
        <v>12</v>
      </c>
      <c r="G905" s="7">
        <v>8</v>
      </c>
      <c r="H905" s="7">
        <v>3</v>
      </c>
      <c r="I905" s="7"/>
      <c r="J905" s="68">
        <f t="shared" si="184"/>
        <v>79.710144927536234</v>
      </c>
    </row>
    <row r="906" spans="1:10" ht="15.75" thickBot="1" x14ac:dyDescent="0.3">
      <c r="A906" s="121"/>
      <c r="B906" s="4"/>
      <c r="C906" s="4"/>
      <c r="D906" s="7">
        <v>12</v>
      </c>
      <c r="E906" s="4" t="s">
        <v>98</v>
      </c>
      <c r="F906" s="7">
        <v>16</v>
      </c>
      <c r="G906" s="7">
        <v>3</v>
      </c>
      <c r="H906" s="7">
        <v>3</v>
      </c>
      <c r="I906" s="7">
        <v>1</v>
      </c>
      <c r="J906" s="68">
        <f t="shared" si="184"/>
        <v>82.608695652173907</v>
      </c>
    </row>
    <row r="907" spans="1:10" ht="15.75" thickBot="1" x14ac:dyDescent="0.3">
      <c r="A907" s="121"/>
      <c r="B907" s="4"/>
      <c r="C907" s="4"/>
      <c r="D907" s="7">
        <v>13</v>
      </c>
      <c r="E907" s="4" t="s">
        <v>17</v>
      </c>
      <c r="F907" s="22">
        <v>16</v>
      </c>
      <c r="G907" s="7">
        <v>6</v>
      </c>
      <c r="H907" s="7">
        <v>1</v>
      </c>
      <c r="I907" s="7"/>
      <c r="J907" s="68">
        <f t="shared" si="184"/>
        <v>88.405797101449281</v>
      </c>
    </row>
    <row r="908" spans="1:10" ht="15.75" thickBot="1" x14ac:dyDescent="0.3">
      <c r="A908" s="121"/>
      <c r="B908" s="4"/>
      <c r="C908" s="4"/>
      <c r="D908" s="7">
        <v>14</v>
      </c>
      <c r="E908" s="124" t="s">
        <v>18</v>
      </c>
      <c r="F908" s="24">
        <v>10</v>
      </c>
      <c r="G908" s="7">
        <v>11</v>
      </c>
      <c r="H908" s="7">
        <v>2</v>
      </c>
      <c r="I908" s="7"/>
      <c r="J908" s="68">
        <f t="shared" si="184"/>
        <v>78.260869565217391</v>
      </c>
    </row>
    <row r="909" spans="1:10" ht="15.75" thickBot="1" x14ac:dyDescent="0.3">
      <c r="A909" s="121"/>
      <c r="B909" s="4"/>
      <c r="C909" s="4"/>
      <c r="D909" s="7">
        <v>15</v>
      </c>
      <c r="E909" s="4" t="s">
        <v>19</v>
      </c>
      <c r="F909" s="7">
        <v>13</v>
      </c>
      <c r="G909" s="7">
        <v>6</v>
      </c>
      <c r="H909" s="7">
        <v>4</v>
      </c>
      <c r="I909" s="7"/>
      <c r="J909" s="68">
        <f t="shared" si="184"/>
        <v>79.710144927536234</v>
      </c>
    </row>
    <row r="910" spans="1:10" ht="15.75" thickBot="1" x14ac:dyDescent="0.3">
      <c r="A910" s="121"/>
      <c r="B910" s="4"/>
      <c r="C910" s="4"/>
      <c r="D910" s="7"/>
      <c r="E910" s="4" t="s">
        <v>6</v>
      </c>
      <c r="F910" s="79">
        <f>SUM(F895:F909)/15</f>
        <v>13</v>
      </c>
      <c r="G910" s="79">
        <f t="shared" ref="G910:H910" si="185">SUM(G895:G909)/15</f>
        <v>7.333333333333333</v>
      </c>
      <c r="H910" s="79">
        <f t="shared" si="185"/>
        <v>2.2666666666666666</v>
      </c>
      <c r="I910" s="79">
        <v>1</v>
      </c>
      <c r="J910" s="80">
        <f>SUM(J895:J909)/15</f>
        <v>81.062801932367151</v>
      </c>
    </row>
    <row r="911" spans="1:10" ht="15.75" thickBot="1" x14ac:dyDescent="0.3">
      <c r="J911" s="150">
        <f>SUM(J25+J43+J61+J79+J97+J115+J133+J151+J169+J187+J205+J223+J241+J259+J277+J296+J314+J332+J350+J368+J386+J404+J422+J440+J458+J476+J494+J512+J530+J549+J567+J585+J603+J621+J639+J657+J675+J693+J711+J729+J748+J766+J784+J802+J820+J838+J856+J874+J892+J910)/50</f>
        <v>90.020887364410754</v>
      </c>
    </row>
  </sheetData>
  <mergeCells count="308">
    <mergeCell ref="J803:J804"/>
    <mergeCell ref="J80:J81"/>
    <mergeCell ref="B333:B334"/>
    <mergeCell ref="C333:C334"/>
    <mergeCell ref="E333:E334"/>
    <mergeCell ref="F333:F334"/>
    <mergeCell ref="G333:G334"/>
    <mergeCell ref="J333:J334"/>
    <mergeCell ref="B351:B352"/>
    <mergeCell ref="C351:C352"/>
    <mergeCell ref="E351:E352"/>
    <mergeCell ref="F351:F352"/>
    <mergeCell ref="G351:G352"/>
    <mergeCell ref="J351:J352"/>
    <mergeCell ref="J622:J623"/>
    <mergeCell ref="J658:J659"/>
    <mergeCell ref="J676:J677"/>
    <mergeCell ref="J694:J695"/>
    <mergeCell ref="J712:J713"/>
    <mergeCell ref="J640:J641"/>
    <mergeCell ref="A531:J531"/>
    <mergeCell ref="J532:J533"/>
    <mergeCell ref="J550:J551"/>
    <mergeCell ref="J568:J569"/>
    <mergeCell ref="J586:J587"/>
    <mergeCell ref="J604:J605"/>
    <mergeCell ref="B676:B677"/>
    <mergeCell ref="C676:C677"/>
    <mergeCell ref="E676:E677"/>
    <mergeCell ref="F676:F677"/>
    <mergeCell ref="G676:G677"/>
    <mergeCell ref="B658:B659"/>
    <mergeCell ref="B712:B713"/>
    <mergeCell ref="C712:C713"/>
    <mergeCell ref="E712:E713"/>
    <mergeCell ref="F712:F713"/>
    <mergeCell ref="G712:G713"/>
    <mergeCell ref="B694:B695"/>
    <mergeCell ref="C694:C695"/>
    <mergeCell ref="E694:E695"/>
    <mergeCell ref="F694:F695"/>
    <mergeCell ref="G694:G695"/>
    <mergeCell ref="C658:C659"/>
    <mergeCell ref="E658:E659"/>
    <mergeCell ref="F658:F659"/>
    <mergeCell ref="G658:G659"/>
    <mergeCell ref="B622:B623"/>
    <mergeCell ref="C622:C623"/>
    <mergeCell ref="E622:E623"/>
    <mergeCell ref="F622:F623"/>
    <mergeCell ref="G622:G623"/>
    <mergeCell ref="B640:B641"/>
    <mergeCell ref="C640:C641"/>
    <mergeCell ref="E640:E641"/>
    <mergeCell ref="F640:F641"/>
    <mergeCell ref="G640:G641"/>
    <mergeCell ref="B604:B605"/>
    <mergeCell ref="C604:C605"/>
    <mergeCell ref="E604:E605"/>
    <mergeCell ref="F604:F605"/>
    <mergeCell ref="G604:G605"/>
    <mergeCell ref="B586:B587"/>
    <mergeCell ref="C586:C587"/>
    <mergeCell ref="E586:E587"/>
    <mergeCell ref="F586:F587"/>
    <mergeCell ref="G586:G587"/>
    <mergeCell ref="B568:B569"/>
    <mergeCell ref="C568:C569"/>
    <mergeCell ref="E568:E569"/>
    <mergeCell ref="F568:F569"/>
    <mergeCell ref="G568:G569"/>
    <mergeCell ref="B550:B551"/>
    <mergeCell ref="C550:C551"/>
    <mergeCell ref="E550:E551"/>
    <mergeCell ref="F550:F551"/>
    <mergeCell ref="G550:G551"/>
    <mergeCell ref="B532:B533"/>
    <mergeCell ref="C532:C533"/>
    <mergeCell ref="E532:E533"/>
    <mergeCell ref="F532:F533"/>
    <mergeCell ref="G532:G533"/>
    <mergeCell ref="J459:J460"/>
    <mergeCell ref="J477:J478"/>
    <mergeCell ref="J495:J496"/>
    <mergeCell ref="J513:J514"/>
    <mergeCell ref="J387:J388"/>
    <mergeCell ref="J405:J406"/>
    <mergeCell ref="J423:J424"/>
    <mergeCell ref="J441:J442"/>
    <mergeCell ref="J279:J280"/>
    <mergeCell ref="J297:J298"/>
    <mergeCell ref="J315:J316"/>
    <mergeCell ref="J369:J370"/>
    <mergeCell ref="B495:B496"/>
    <mergeCell ref="C495:C496"/>
    <mergeCell ref="E495:E496"/>
    <mergeCell ref="F495:F496"/>
    <mergeCell ref="G495:G496"/>
    <mergeCell ref="B513:B514"/>
    <mergeCell ref="C513:C514"/>
    <mergeCell ref="E513:E514"/>
    <mergeCell ref="F513:F514"/>
    <mergeCell ref="G513:G514"/>
    <mergeCell ref="C477:C478"/>
    <mergeCell ref="E477:E478"/>
    <mergeCell ref="F477:F478"/>
    <mergeCell ref="G477:G478"/>
    <mergeCell ref="B477:B478"/>
    <mergeCell ref="B459:B460"/>
    <mergeCell ref="C459:C460"/>
    <mergeCell ref="E459:E460"/>
    <mergeCell ref="F459:F460"/>
    <mergeCell ref="G459:G460"/>
    <mergeCell ref="B441:B442"/>
    <mergeCell ref="C441:C442"/>
    <mergeCell ref="E441:E442"/>
    <mergeCell ref="F441:F442"/>
    <mergeCell ref="G441:G442"/>
    <mergeCell ref="B423:B424"/>
    <mergeCell ref="C423:C424"/>
    <mergeCell ref="E423:E424"/>
    <mergeCell ref="F423:F424"/>
    <mergeCell ref="G423:G424"/>
    <mergeCell ref="B405:B406"/>
    <mergeCell ref="C405:C406"/>
    <mergeCell ref="E405:E406"/>
    <mergeCell ref="F405:F406"/>
    <mergeCell ref="G405:G406"/>
    <mergeCell ref="B387:B388"/>
    <mergeCell ref="C387:C388"/>
    <mergeCell ref="E387:E388"/>
    <mergeCell ref="F387:F388"/>
    <mergeCell ref="G387:G388"/>
    <mergeCell ref="B369:B370"/>
    <mergeCell ref="C369:C370"/>
    <mergeCell ref="E369:E370"/>
    <mergeCell ref="F369:F370"/>
    <mergeCell ref="G369:G370"/>
    <mergeCell ref="B315:B316"/>
    <mergeCell ref="C315:C316"/>
    <mergeCell ref="E315:E316"/>
    <mergeCell ref="F315:F316"/>
    <mergeCell ref="G315:G316"/>
    <mergeCell ref="B260:B261"/>
    <mergeCell ref="C260:C261"/>
    <mergeCell ref="E260:E261"/>
    <mergeCell ref="B242:B243"/>
    <mergeCell ref="C242:C243"/>
    <mergeCell ref="E242:E243"/>
    <mergeCell ref="A278:J278"/>
    <mergeCell ref="B297:B298"/>
    <mergeCell ref="C297:C298"/>
    <mergeCell ref="E297:E298"/>
    <mergeCell ref="F297:F298"/>
    <mergeCell ref="G297:G298"/>
    <mergeCell ref="B279:B280"/>
    <mergeCell ref="C279:C280"/>
    <mergeCell ref="E279:E280"/>
    <mergeCell ref="F279:F280"/>
    <mergeCell ref="G279:G280"/>
    <mergeCell ref="J152:J153"/>
    <mergeCell ref="J170:J171"/>
    <mergeCell ref="J188:J189"/>
    <mergeCell ref="J206:J207"/>
    <mergeCell ref="J224:J225"/>
    <mergeCell ref="J134:J135"/>
    <mergeCell ref="F260:F261"/>
    <mergeCell ref="G260:G261"/>
    <mergeCell ref="J26:J27"/>
    <mergeCell ref="J44:J45"/>
    <mergeCell ref="J62:J63"/>
    <mergeCell ref="J98:J99"/>
    <mergeCell ref="J116:J117"/>
    <mergeCell ref="F242:F243"/>
    <mergeCell ref="G242:G243"/>
    <mergeCell ref="J242:J243"/>
    <mergeCell ref="J260:J261"/>
    <mergeCell ref="C224:C225"/>
    <mergeCell ref="E224:E225"/>
    <mergeCell ref="F224:F225"/>
    <mergeCell ref="G224:G225"/>
    <mergeCell ref="B206:B207"/>
    <mergeCell ref="C206:C207"/>
    <mergeCell ref="E206:E207"/>
    <mergeCell ref="F206:F207"/>
    <mergeCell ref="G206:G207"/>
    <mergeCell ref="C98:C99"/>
    <mergeCell ref="E98:E99"/>
    <mergeCell ref="F98:F99"/>
    <mergeCell ref="G98:G99"/>
    <mergeCell ref="B152:B153"/>
    <mergeCell ref="C152:C153"/>
    <mergeCell ref="E152:E153"/>
    <mergeCell ref="F152:F153"/>
    <mergeCell ref="G152:G153"/>
    <mergeCell ref="B134:B135"/>
    <mergeCell ref="C134:C135"/>
    <mergeCell ref="E134:E135"/>
    <mergeCell ref="F134:F135"/>
    <mergeCell ref="G134:G135"/>
    <mergeCell ref="B857:B858"/>
    <mergeCell ref="C857:C858"/>
    <mergeCell ref="E857:E858"/>
    <mergeCell ref="F857:F858"/>
    <mergeCell ref="G857:G858"/>
    <mergeCell ref="E785:E786"/>
    <mergeCell ref="F785:F786"/>
    <mergeCell ref="G785:G786"/>
    <mergeCell ref="B116:B117"/>
    <mergeCell ref="C116:C117"/>
    <mergeCell ref="E116:E117"/>
    <mergeCell ref="F116:F117"/>
    <mergeCell ref="G116:G117"/>
    <mergeCell ref="B188:B189"/>
    <mergeCell ref="C188:C189"/>
    <mergeCell ref="E188:E189"/>
    <mergeCell ref="F188:F189"/>
    <mergeCell ref="G188:G189"/>
    <mergeCell ref="B170:B171"/>
    <mergeCell ref="C170:C171"/>
    <mergeCell ref="E170:E171"/>
    <mergeCell ref="F170:F171"/>
    <mergeCell ref="G170:G171"/>
    <mergeCell ref="B224:B225"/>
    <mergeCell ref="J821:J822"/>
    <mergeCell ref="B44:B45"/>
    <mergeCell ref="C44:C45"/>
    <mergeCell ref="E44:E45"/>
    <mergeCell ref="F44:F45"/>
    <mergeCell ref="G44:G45"/>
    <mergeCell ref="B62:B63"/>
    <mergeCell ref="C62:C63"/>
    <mergeCell ref="E62:E63"/>
    <mergeCell ref="F62:F63"/>
    <mergeCell ref="G62:G63"/>
    <mergeCell ref="B821:B822"/>
    <mergeCell ref="C821:C822"/>
    <mergeCell ref="E821:E822"/>
    <mergeCell ref="F821:F822"/>
    <mergeCell ref="G821:G822"/>
    <mergeCell ref="B803:B804"/>
    <mergeCell ref="C803:C804"/>
    <mergeCell ref="E803:E804"/>
    <mergeCell ref="F803:F804"/>
    <mergeCell ref="G803:G804"/>
    <mergeCell ref="J767:J768"/>
    <mergeCell ref="B785:B786"/>
    <mergeCell ref="C785:C786"/>
    <mergeCell ref="J893:J894"/>
    <mergeCell ref="E875:E876"/>
    <mergeCell ref="F875:F876"/>
    <mergeCell ref="G875:G876"/>
    <mergeCell ref="J839:J840"/>
    <mergeCell ref="B8:B9"/>
    <mergeCell ref="C8:C9"/>
    <mergeCell ref="E8:E9"/>
    <mergeCell ref="F8:F9"/>
    <mergeCell ref="G8:G9"/>
    <mergeCell ref="J875:J876"/>
    <mergeCell ref="B893:B894"/>
    <mergeCell ref="C893:C894"/>
    <mergeCell ref="E893:E894"/>
    <mergeCell ref="F893:F894"/>
    <mergeCell ref="G893:G894"/>
    <mergeCell ref="J857:J858"/>
    <mergeCell ref="B875:B876"/>
    <mergeCell ref="C875:C876"/>
    <mergeCell ref="B839:B840"/>
    <mergeCell ref="C839:C840"/>
    <mergeCell ref="E839:E840"/>
    <mergeCell ref="F839:F840"/>
    <mergeCell ref="G839:G840"/>
    <mergeCell ref="J785:J786"/>
    <mergeCell ref="B767:B768"/>
    <mergeCell ref="C767:C768"/>
    <mergeCell ref="E767:E768"/>
    <mergeCell ref="F767:F768"/>
    <mergeCell ref="G767:G768"/>
    <mergeCell ref="B749:B750"/>
    <mergeCell ref="C749:C750"/>
    <mergeCell ref="E749:E750"/>
    <mergeCell ref="F749:F750"/>
    <mergeCell ref="G749:G750"/>
    <mergeCell ref="J749:J750"/>
    <mergeCell ref="B1:E1"/>
    <mergeCell ref="B2:E2"/>
    <mergeCell ref="B4:J4"/>
    <mergeCell ref="A6:J6"/>
    <mergeCell ref="F7:I7"/>
    <mergeCell ref="J7:J9"/>
    <mergeCell ref="A730:J730"/>
    <mergeCell ref="B731:B732"/>
    <mergeCell ref="C731:C732"/>
    <mergeCell ref="E731:E732"/>
    <mergeCell ref="F731:F732"/>
    <mergeCell ref="G731:G732"/>
    <mergeCell ref="J731:J732"/>
    <mergeCell ref="B26:B27"/>
    <mergeCell ref="C26:C27"/>
    <mergeCell ref="E26:E27"/>
    <mergeCell ref="F26:F27"/>
    <mergeCell ref="G26:G27"/>
    <mergeCell ref="B80:B81"/>
    <mergeCell ref="C80:C81"/>
    <mergeCell ref="E80:E81"/>
    <mergeCell ref="F80:F81"/>
    <mergeCell ref="G80:G81"/>
    <mergeCell ref="B98:B99"/>
  </mergeCells>
  <pageMargins left="0.7" right="0.7" top="0.75" bottom="0.75" header="0.3" footer="0.3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2"/>
  <sheetViews>
    <sheetView zoomScaleNormal="100" workbookViewId="0">
      <selection activeCell="E11" sqref="E11"/>
    </sheetView>
  </sheetViews>
  <sheetFormatPr defaultRowHeight="15" x14ac:dyDescent="0.25"/>
  <cols>
    <col min="1" max="1" width="15" customWidth="1"/>
    <col min="2" max="2" width="8.85546875" customWidth="1"/>
    <col min="4" max="4" width="4.28515625" customWidth="1"/>
    <col min="5" max="5" width="59.28515625" customWidth="1"/>
    <col min="6" max="6" width="4.7109375" customWidth="1"/>
    <col min="7" max="8" width="4.85546875" customWidth="1"/>
    <col min="9" max="9" width="4.7109375" customWidth="1"/>
    <col min="10" max="10" width="5" customWidth="1"/>
  </cols>
  <sheetData>
    <row r="1" spans="1:10" ht="15.75" x14ac:dyDescent="0.25">
      <c r="B1" s="279" t="s">
        <v>0</v>
      </c>
      <c r="C1" s="279"/>
      <c r="D1" s="279"/>
      <c r="E1" s="279"/>
      <c r="F1" s="6"/>
      <c r="G1" s="6"/>
      <c r="H1" s="6"/>
      <c r="I1" s="6"/>
    </row>
    <row r="2" spans="1:10" ht="15.75" x14ac:dyDescent="0.25">
      <c r="B2" s="279" t="s">
        <v>437</v>
      </c>
      <c r="C2" s="279"/>
      <c r="D2" s="279"/>
      <c r="E2" s="279"/>
      <c r="F2" s="12"/>
      <c r="G2" s="5"/>
      <c r="H2" s="5"/>
      <c r="I2" s="5"/>
    </row>
    <row r="3" spans="1:10" x14ac:dyDescent="0.25">
      <c r="F3" s="1"/>
    </row>
    <row r="4" spans="1:10" x14ac:dyDescent="0.25">
      <c r="B4" s="282" t="s">
        <v>308</v>
      </c>
      <c r="C4" s="282"/>
      <c r="D4" s="282"/>
      <c r="E4" s="282"/>
      <c r="F4" s="282"/>
      <c r="G4" s="282"/>
      <c r="H4" s="282"/>
      <c r="I4" s="282"/>
    </row>
    <row r="5" spans="1:10" ht="15.75" thickBot="1" x14ac:dyDescent="0.3">
      <c r="F5" s="1"/>
    </row>
    <row r="6" spans="1:10" ht="15.75" thickBot="1" x14ac:dyDescent="0.3">
      <c r="A6" s="270" t="s">
        <v>59</v>
      </c>
      <c r="B6" s="271"/>
      <c r="C6" s="271"/>
      <c r="D6" s="271"/>
      <c r="E6" s="271"/>
      <c r="F6" s="271"/>
      <c r="G6" s="271"/>
      <c r="H6" s="271"/>
      <c r="I6" s="271"/>
      <c r="J6" s="72"/>
    </row>
    <row r="7" spans="1:10" ht="96.75" thickBot="1" x14ac:dyDescent="0.3">
      <c r="A7" s="60" t="s">
        <v>1</v>
      </c>
      <c r="B7" s="76" t="s">
        <v>2</v>
      </c>
      <c r="C7" s="76" t="s">
        <v>3</v>
      </c>
      <c r="D7" s="92" t="s">
        <v>92</v>
      </c>
      <c r="E7" s="76" t="s">
        <v>4</v>
      </c>
      <c r="F7" s="284" t="s">
        <v>5</v>
      </c>
      <c r="G7" s="285"/>
      <c r="H7" s="285"/>
      <c r="I7" s="294"/>
      <c r="J7" s="293" t="s">
        <v>62</v>
      </c>
    </row>
    <row r="8" spans="1:10" x14ac:dyDescent="0.25">
      <c r="A8" s="49" t="s">
        <v>280</v>
      </c>
      <c r="B8" s="259">
        <v>36</v>
      </c>
      <c r="C8" s="259">
        <v>14</v>
      </c>
      <c r="D8" s="73">
        <v>42</v>
      </c>
      <c r="E8" s="261"/>
      <c r="F8" s="259">
        <v>3</v>
      </c>
      <c r="G8" s="259">
        <v>2</v>
      </c>
      <c r="H8" s="13">
        <v>1</v>
      </c>
      <c r="I8" s="13">
        <v>0</v>
      </c>
      <c r="J8" s="277"/>
    </row>
    <row r="9" spans="1:10" ht="15.75" thickBot="1" x14ac:dyDescent="0.3">
      <c r="A9" s="210" t="s">
        <v>155</v>
      </c>
      <c r="B9" s="260"/>
      <c r="C9" s="260"/>
      <c r="D9" s="47"/>
      <c r="E9" s="262"/>
      <c r="F9" s="260"/>
      <c r="G9" s="260"/>
      <c r="H9" s="14"/>
      <c r="I9" s="14"/>
      <c r="J9" s="278"/>
    </row>
    <row r="10" spans="1:10" ht="15.75" thickBot="1" x14ac:dyDescent="0.3">
      <c r="A10" s="2"/>
      <c r="B10" s="3"/>
      <c r="C10" s="3"/>
      <c r="D10" s="7">
        <v>1</v>
      </c>
      <c r="E10" s="4" t="s">
        <v>9</v>
      </c>
      <c r="F10" s="7">
        <v>14</v>
      </c>
      <c r="G10" s="7"/>
      <c r="H10" s="7"/>
      <c r="I10" s="7"/>
      <c r="J10" s="68">
        <f>SUM((F10*3+G10*2+H10*1+I10*0)*100/42)</f>
        <v>100</v>
      </c>
    </row>
    <row r="11" spans="1:10" ht="23.25" thickBot="1" x14ac:dyDescent="0.3">
      <c r="A11" s="2"/>
      <c r="B11" s="3"/>
      <c r="C11" s="3"/>
      <c r="D11" s="7">
        <v>2</v>
      </c>
      <c r="E11" s="4" t="s">
        <v>10</v>
      </c>
      <c r="F11" s="7">
        <v>14</v>
      </c>
      <c r="G11" s="7"/>
      <c r="H11" s="7"/>
      <c r="I11" s="7"/>
      <c r="J11" s="68">
        <f t="shared" ref="J11:J24" si="0">SUM((F11*3+G11*2+H11*1+I11*0)*100/42)</f>
        <v>100</v>
      </c>
    </row>
    <row r="12" spans="1:10" ht="15.75" thickBot="1" x14ac:dyDescent="0.3">
      <c r="A12" s="2"/>
      <c r="B12" s="3"/>
      <c r="C12" s="3"/>
      <c r="D12" s="7">
        <v>3</v>
      </c>
      <c r="E12" s="4" t="s">
        <v>11</v>
      </c>
      <c r="F12" s="7">
        <v>14</v>
      </c>
      <c r="G12" s="7"/>
      <c r="H12" s="7"/>
      <c r="I12" s="7"/>
      <c r="J12" s="68">
        <f t="shared" si="0"/>
        <v>100</v>
      </c>
    </row>
    <row r="13" spans="1:10" ht="15.75" thickBot="1" x14ac:dyDescent="0.3">
      <c r="A13" s="2"/>
      <c r="B13" s="3"/>
      <c r="C13" s="3"/>
      <c r="D13" s="7">
        <v>4</v>
      </c>
      <c r="E13" s="4" t="s">
        <v>12</v>
      </c>
      <c r="F13" s="7">
        <v>13</v>
      </c>
      <c r="G13" s="7"/>
      <c r="H13" s="7">
        <v>1</v>
      </c>
      <c r="I13" s="7"/>
      <c r="J13" s="68">
        <f t="shared" si="0"/>
        <v>95.238095238095241</v>
      </c>
    </row>
    <row r="14" spans="1:10" ht="15.75" thickBot="1" x14ac:dyDescent="0.3">
      <c r="A14" s="2"/>
      <c r="B14" s="3"/>
      <c r="C14" s="3"/>
      <c r="D14" s="7">
        <v>5</v>
      </c>
      <c r="E14" s="4" t="s">
        <v>13</v>
      </c>
      <c r="F14" s="7">
        <v>12</v>
      </c>
      <c r="G14" s="7">
        <v>2</v>
      </c>
      <c r="H14" s="7"/>
      <c r="I14" s="7"/>
      <c r="J14" s="68">
        <f t="shared" si="0"/>
        <v>95.238095238095241</v>
      </c>
    </row>
    <row r="15" spans="1:10" ht="15.75" thickBot="1" x14ac:dyDescent="0.3">
      <c r="A15" s="2"/>
      <c r="B15" s="3"/>
      <c r="C15" s="3"/>
      <c r="D15" s="7">
        <v>6</v>
      </c>
      <c r="E15" s="4" t="s">
        <v>14</v>
      </c>
      <c r="F15" s="7">
        <v>14</v>
      </c>
      <c r="G15" s="7"/>
      <c r="H15" s="7"/>
      <c r="I15" s="7"/>
      <c r="J15" s="68">
        <f t="shared" si="0"/>
        <v>100</v>
      </c>
    </row>
    <row r="16" spans="1:10" ht="15.75" thickBot="1" x14ac:dyDescent="0.3">
      <c r="A16" s="2"/>
      <c r="B16" s="3"/>
      <c r="C16" s="3"/>
      <c r="D16" s="7">
        <v>7</v>
      </c>
      <c r="E16" s="4" t="s">
        <v>21</v>
      </c>
      <c r="F16" s="7">
        <v>14</v>
      </c>
      <c r="G16" s="7"/>
      <c r="H16" s="7"/>
      <c r="I16" s="7"/>
      <c r="J16" s="68">
        <f t="shared" si="0"/>
        <v>100</v>
      </c>
    </row>
    <row r="17" spans="1:10" ht="15.75" thickBot="1" x14ac:dyDescent="0.3">
      <c r="A17" s="2"/>
      <c r="B17" s="3"/>
      <c r="C17" s="3"/>
      <c r="D17" s="7">
        <v>8</v>
      </c>
      <c r="E17" s="4" t="s">
        <v>27</v>
      </c>
      <c r="F17" s="7">
        <v>14</v>
      </c>
      <c r="G17" s="7"/>
      <c r="H17" s="7"/>
      <c r="I17" s="7"/>
      <c r="J17" s="68">
        <f t="shared" si="0"/>
        <v>100</v>
      </c>
    </row>
    <row r="18" spans="1:10" ht="15.75" thickBot="1" x14ac:dyDescent="0.3">
      <c r="A18" s="2"/>
      <c r="B18" s="3"/>
      <c r="C18" s="3"/>
      <c r="D18" s="7">
        <v>9</v>
      </c>
      <c r="E18" s="4" t="s">
        <v>15</v>
      </c>
      <c r="F18" s="7">
        <v>10</v>
      </c>
      <c r="G18" s="7">
        <v>3</v>
      </c>
      <c r="H18" s="7"/>
      <c r="I18" s="7">
        <v>1</v>
      </c>
      <c r="J18" s="68">
        <f t="shared" si="0"/>
        <v>85.714285714285708</v>
      </c>
    </row>
    <row r="19" spans="1:10" ht="23.25" thickBot="1" x14ac:dyDescent="0.3">
      <c r="A19" s="2"/>
      <c r="B19" s="3"/>
      <c r="C19" s="3"/>
      <c r="D19" s="7">
        <v>10</v>
      </c>
      <c r="E19" s="4" t="s">
        <v>16</v>
      </c>
      <c r="F19" s="7">
        <v>12</v>
      </c>
      <c r="G19" s="7">
        <v>1</v>
      </c>
      <c r="H19" s="7">
        <v>1</v>
      </c>
      <c r="I19" s="7"/>
      <c r="J19" s="68">
        <f t="shared" si="0"/>
        <v>92.857142857142861</v>
      </c>
    </row>
    <row r="20" spans="1:10" ht="15.75" thickBot="1" x14ac:dyDescent="0.3">
      <c r="A20" s="2"/>
      <c r="B20" s="3"/>
      <c r="C20" s="3"/>
      <c r="D20" s="7">
        <v>11</v>
      </c>
      <c r="E20" s="4" t="s">
        <v>20</v>
      </c>
      <c r="F20" s="7">
        <v>14</v>
      </c>
      <c r="G20" s="7"/>
      <c r="H20" s="7"/>
      <c r="I20" s="7"/>
      <c r="J20" s="68">
        <f t="shared" si="0"/>
        <v>100</v>
      </c>
    </row>
    <row r="21" spans="1:10" ht="15.75" thickBot="1" x14ac:dyDescent="0.3">
      <c r="A21" s="2"/>
      <c r="B21" s="3"/>
      <c r="C21" s="3"/>
      <c r="D21" s="7">
        <v>12</v>
      </c>
      <c r="E21" s="4" t="s">
        <v>22</v>
      </c>
      <c r="F21" s="7">
        <v>13</v>
      </c>
      <c r="G21" s="7">
        <v>1</v>
      </c>
      <c r="H21" s="7"/>
      <c r="I21" s="7"/>
      <c r="J21" s="68">
        <f t="shared" si="0"/>
        <v>97.61904761904762</v>
      </c>
    </row>
    <row r="22" spans="1:10" ht="15.75" thickBot="1" x14ac:dyDescent="0.3">
      <c r="A22" s="2"/>
      <c r="B22" s="3"/>
      <c r="C22" s="3"/>
      <c r="D22" s="7">
        <v>13</v>
      </c>
      <c r="E22" s="4" t="s">
        <v>17</v>
      </c>
      <c r="F22" s="7">
        <v>13</v>
      </c>
      <c r="G22" s="7">
        <v>1</v>
      </c>
      <c r="H22" s="7"/>
      <c r="I22" s="7"/>
      <c r="J22" s="68">
        <f t="shared" si="0"/>
        <v>97.61904761904762</v>
      </c>
    </row>
    <row r="23" spans="1:10" ht="15.75" thickBot="1" x14ac:dyDescent="0.3">
      <c r="A23" s="2"/>
      <c r="B23" s="3"/>
      <c r="C23" s="3"/>
      <c r="D23" s="7">
        <v>14</v>
      </c>
      <c r="E23" s="4" t="s">
        <v>18</v>
      </c>
      <c r="F23" s="7">
        <v>14</v>
      </c>
      <c r="G23" s="7"/>
      <c r="H23" s="7"/>
      <c r="I23" s="7"/>
      <c r="J23" s="68">
        <f t="shared" si="0"/>
        <v>100</v>
      </c>
    </row>
    <row r="24" spans="1:10" ht="15.75" thickBot="1" x14ac:dyDescent="0.3">
      <c r="A24" s="2"/>
      <c r="B24" s="3"/>
      <c r="C24" s="3"/>
      <c r="D24" s="7">
        <v>15</v>
      </c>
      <c r="E24" s="4" t="s">
        <v>19</v>
      </c>
      <c r="F24" s="7">
        <v>13</v>
      </c>
      <c r="G24" s="7">
        <v>1</v>
      </c>
      <c r="H24" s="7"/>
      <c r="I24" s="7"/>
      <c r="J24" s="68">
        <f t="shared" si="0"/>
        <v>97.61904761904762</v>
      </c>
    </row>
    <row r="25" spans="1:10" ht="15.75" thickBot="1" x14ac:dyDescent="0.3">
      <c r="A25" s="2"/>
      <c r="B25" s="3"/>
      <c r="C25" s="3"/>
      <c r="D25" s="7"/>
      <c r="E25" s="4" t="s">
        <v>6</v>
      </c>
      <c r="F25" s="79">
        <f>SUM(F10:F24)/15</f>
        <v>13.2</v>
      </c>
      <c r="G25" s="79">
        <f t="shared" ref="G25:I25" si="1">SUM(G10:G24)/15</f>
        <v>0.6</v>
      </c>
      <c r="H25" s="79">
        <f t="shared" si="1"/>
        <v>0.13333333333333333</v>
      </c>
      <c r="I25" s="79">
        <f t="shared" si="1"/>
        <v>6.6666666666666666E-2</v>
      </c>
      <c r="J25" s="80">
        <f>SUM(J10:J24)/15</f>
        <v>97.460317460317484</v>
      </c>
    </row>
    <row r="26" spans="1:10" ht="22.9" customHeight="1" x14ac:dyDescent="0.25">
      <c r="A26" s="49" t="s">
        <v>136</v>
      </c>
      <c r="B26" s="259">
        <v>36</v>
      </c>
      <c r="C26" s="259">
        <v>7</v>
      </c>
      <c r="D26" s="73">
        <v>21</v>
      </c>
      <c r="E26" s="261"/>
      <c r="F26" s="259">
        <v>3</v>
      </c>
      <c r="G26" s="259">
        <v>2</v>
      </c>
      <c r="H26" s="13">
        <v>1</v>
      </c>
      <c r="I26" s="66">
        <v>0</v>
      </c>
      <c r="J26" s="263" t="s">
        <v>62</v>
      </c>
    </row>
    <row r="27" spans="1:10" ht="15.75" thickBot="1" x14ac:dyDescent="0.3">
      <c r="A27" s="225" t="s">
        <v>128</v>
      </c>
      <c r="B27" s="260"/>
      <c r="C27" s="260"/>
      <c r="D27" s="47"/>
      <c r="E27" s="262"/>
      <c r="F27" s="260"/>
      <c r="G27" s="260"/>
      <c r="H27" s="14"/>
      <c r="I27" s="67"/>
      <c r="J27" s="264"/>
    </row>
    <row r="28" spans="1:10" ht="15.75" thickBot="1" x14ac:dyDescent="0.3">
      <c r="A28" s="2"/>
      <c r="B28" s="3"/>
      <c r="C28" s="3"/>
      <c r="D28" s="7">
        <v>1</v>
      </c>
      <c r="E28" s="4" t="s">
        <v>9</v>
      </c>
      <c r="F28" s="7">
        <v>7</v>
      </c>
      <c r="G28" s="7"/>
      <c r="H28" s="7"/>
      <c r="I28" s="7"/>
      <c r="J28" s="68">
        <f>SUM((F28*3+G28*2+H28*1+I28*0)*100/21)</f>
        <v>100</v>
      </c>
    </row>
    <row r="29" spans="1:10" ht="23.25" thickBot="1" x14ac:dyDescent="0.3">
      <c r="A29" s="2"/>
      <c r="B29" s="3"/>
      <c r="C29" s="3"/>
      <c r="D29" s="7">
        <v>2</v>
      </c>
      <c r="E29" s="4" t="s">
        <v>10</v>
      </c>
      <c r="F29" s="7">
        <v>7</v>
      </c>
      <c r="G29" s="7"/>
      <c r="H29" s="7"/>
      <c r="I29" s="7"/>
      <c r="J29" s="68">
        <f t="shared" ref="J29:J42" si="2">SUM((F29*3+G29*2+H29*1+I29*0)*100/21)</f>
        <v>100</v>
      </c>
    </row>
    <row r="30" spans="1:10" ht="15.75" thickBot="1" x14ac:dyDescent="0.3">
      <c r="A30" s="2"/>
      <c r="B30" s="3"/>
      <c r="C30" s="3"/>
      <c r="D30" s="7">
        <v>3</v>
      </c>
      <c r="E30" s="4" t="s">
        <v>11</v>
      </c>
      <c r="F30" s="7">
        <v>7</v>
      </c>
      <c r="G30" s="7"/>
      <c r="H30" s="7"/>
      <c r="I30" s="7"/>
      <c r="J30" s="68">
        <f t="shared" si="2"/>
        <v>100</v>
      </c>
    </row>
    <row r="31" spans="1:10" ht="15.75" thickBot="1" x14ac:dyDescent="0.3">
      <c r="A31" s="2"/>
      <c r="B31" s="3"/>
      <c r="C31" s="3"/>
      <c r="D31" s="7">
        <v>4</v>
      </c>
      <c r="E31" s="4" t="s">
        <v>12</v>
      </c>
      <c r="F31" s="7">
        <v>7</v>
      </c>
      <c r="G31" s="7"/>
      <c r="H31" s="7"/>
      <c r="I31" s="7"/>
      <c r="J31" s="68">
        <f t="shared" si="2"/>
        <v>100</v>
      </c>
    </row>
    <row r="32" spans="1:10" ht="15.75" thickBot="1" x14ac:dyDescent="0.3">
      <c r="A32" s="2"/>
      <c r="B32" s="3"/>
      <c r="C32" s="3"/>
      <c r="D32" s="7">
        <v>5</v>
      </c>
      <c r="E32" s="4" t="s">
        <v>13</v>
      </c>
      <c r="F32" s="7">
        <v>7</v>
      </c>
      <c r="G32" s="7"/>
      <c r="H32" s="7"/>
      <c r="I32" s="7"/>
      <c r="J32" s="68">
        <f t="shared" si="2"/>
        <v>100</v>
      </c>
    </row>
    <row r="33" spans="1:10" ht="15.75" thickBot="1" x14ac:dyDescent="0.3">
      <c r="A33" s="2"/>
      <c r="B33" s="3"/>
      <c r="C33" s="3"/>
      <c r="D33" s="7">
        <v>6</v>
      </c>
      <c r="E33" s="4" t="s">
        <v>14</v>
      </c>
      <c r="F33" s="7">
        <v>7</v>
      </c>
      <c r="G33" s="7"/>
      <c r="H33" s="7"/>
      <c r="I33" s="7"/>
      <c r="J33" s="68">
        <f t="shared" si="2"/>
        <v>100</v>
      </c>
    </row>
    <row r="34" spans="1:10" ht="15.75" thickBot="1" x14ac:dyDescent="0.3">
      <c r="A34" s="2"/>
      <c r="B34" s="3"/>
      <c r="C34" s="3"/>
      <c r="D34" s="7">
        <v>7</v>
      </c>
      <c r="E34" s="4" t="s">
        <v>21</v>
      </c>
      <c r="F34" s="7">
        <v>7</v>
      </c>
      <c r="G34" s="7"/>
      <c r="H34" s="7"/>
      <c r="I34" s="7"/>
      <c r="J34" s="68">
        <f t="shared" si="2"/>
        <v>100</v>
      </c>
    </row>
    <row r="35" spans="1:10" ht="15.75" thickBot="1" x14ac:dyDescent="0.3">
      <c r="A35" s="2"/>
      <c r="B35" s="3"/>
      <c r="C35" s="3"/>
      <c r="D35" s="7">
        <v>8</v>
      </c>
      <c r="E35" s="4" t="s">
        <v>27</v>
      </c>
      <c r="F35" s="7">
        <v>7</v>
      </c>
      <c r="G35" s="7"/>
      <c r="H35" s="7"/>
      <c r="I35" s="7"/>
      <c r="J35" s="68">
        <f t="shared" si="2"/>
        <v>100</v>
      </c>
    </row>
    <row r="36" spans="1:10" ht="15.75" thickBot="1" x14ac:dyDescent="0.3">
      <c r="A36" s="2"/>
      <c r="B36" s="3"/>
      <c r="C36" s="3"/>
      <c r="D36" s="7">
        <v>9</v>
      </c>
      <c r="E36" s="4" t="s">
        <v>15</v>
      </c>
      <c r="F36" s="7">
        <v>6</v>
      </c>
      <c r="G36" s="7"/>
      <c r="H36" s="7"/>
      <c r="I36" s="7">
        <v>1</v>
      </c>
      <c r="J36" s="68">
        <f t="shared" si="2"/>
        <v>85.714285714285708</v>
      </c>
    </row>
    <row r="37" spans="1:10" ht="23.25" thickBot="1" x14ac:dyDescent="0.3">
      <c r="A37" s="2"/>
      <c r="B37" s="3"/>
      <c r="C37" s="3"/>
      <c r="D37" s="7">
        <v>10</v>
      </c>
      <c r="E37" s="4" t="s">
        <v>16</v>
      </c>
      <c r="F37" s="7">
        <v>6</v>
      </c>
      <c r="G37" s="7">
        <v>1</v>
      </c>
      <c r="H37" s="7"/>
      <c r="I37" s="7"/>
      <c r="J37" s="68">
        <f t="shared" si="2"/>
        <v>95.238095238095241</v>
      </c>
    </row>
    <row r="38" spans="1:10" ht="15.75" thickBot="1" x14ac:dyDescent="0.3">
      <c r="A38" s="2"/>
      <c r="B38" s="3"/>
      <c r="C38" s="3"/>
      <c r="D38" s="7">
        <v>11</v>
      </c>
      <c r="E38" s="4" t="s">
        <v>20</v>
      </c>
      <c r="F38" s="7">
        <v>7</v>
      </c>
      <c r="G38" s="7"/>
      <c r="H38" s="7"/>
      <c r="I38" s="7"/>
      <c r="J38" s="68">
        <f t="shared" si="2"/>
        <v>100</v>
      </c>
    </row>
    <row r="39" spans="1:10" ht="15.75" thickBot="1" x14ac:dyDescent="0.3">
      <c r="A39" s="2"/>
      <c r="B39" s="3"/>
      <c r="C39" s="3"/>
      <c r="D39" s="7">
        <v>12</v>
      </c>
      <c r="E39" s="4" t="s">
        <v>22</v>
      </c>
      <c r="F39" s="7">
        <v>7</v>
      </c>
      <c r="G39" s="7"/>
      <c r="H39" s="7"/>
      <c r="I39" s="7"/>
      <c r="J39" s="68">
        <f t="shared" si="2"/>
        <v>100</v>
      </c>
    </row>
    <row r="40" spans="1:10" ht="15.75" thickBot="1" x14ac:dyDescent="0.3">
      <c r="A40" s="2"/>
      <c r="B40" s="3"/>
      <c r="C40" s="3"/>
      <c r="D40" s="7">
        <v>13</v>
      </c>
      <c r="E40" s="4" t="s">
        <v>17</v>
      </c>
      <c r="F40" s="7">
        <v>7</v>
      </c>
      <c r="G40" s="7"/>
      <c r="H40" s="7"/>
      <c r="I40" s="7"/>
      <c r="J40" s="68">
        <f t="shared" si="2"/>
        <v>100</v>
      </c>
    </row>
    <row r="41" spans="1:10" ht="15.75" thickBot="1" x14ac:dyDescent="0.3">
      <c r="A41" s="2"/>
      <c r="B41" s="3"/>
      <c r="C41" s="3"/>
      <c r="D41" s="7">
        <v>14</v>
      </c>
      <c r="E41" s="4" t="s">
        <v>18</v>
      </c>
      <c r="F41" s="7">
        <v>7</v>
      </c>
      <c r="G41" s="7"/>
      <c r="H41" s="7"/>
      <c r="I41" s="7"/>
      <c r="J41" s="68">
        <f t="shared" si="2"/>
        <v>100</v>
      </c>
    </row>
    <row r="42" spans="1:10" ht="15.75" thickBot="1" x14ac:dyDescent="0.3">
      <c r="A42" s="2"/>
      <c r="B42" s="3"/>
      <c r="C42" s="3"/>
      <c r="D42" s="7">
        <v>15</v>
      </c>
      <c r="E42" s="4" t="s">
        <v>19</v>
      </c>
      <c r="F42" s="7">
        <v>6</v>
      </c>
      <c r="G42" s="7">
        <v>1</v>
      </c>
      <c r="H42" s="7"/>
      <c r="I42" s="7"/>
      <c r="J42" s="68">
        <f t="shared" si="2"/>
        <v>95.238095238095241</v>
      </c>
    </row>
    <row r="43" spans="1:10" ht="15.75" thickBot="1" x14ac:dyDescent="0.3">
      <c r="A43" s="2"/>
      <c r="B43" s="3"/>
      <c r="C43" s="3"/>
      <c r="D43" s="7"/>
      <c r="E43" s="4" t="s">
        <v>6</v>
      </c>
      <c r="F43" s="79">
        <f>SUM(F28:F42)/15</f>
        <v>6.8</v>
      </c>
      <c r="G43" s="79">
        <f t="shared" ref="G43:I43" si="3">SUM(G28:G42)/15</f>
        <v>0.13333333333333333</v>
      </c>
      <c r="H43" s="79">
        <f t="shared" si="3"/>
        <v>0</v>
      </c>
      <c r="I43" s="79">
        <f t="shared" si="3"/>
        <v>6.6666666666666666E-2</v>
      </c>
      <c r="J43" s="80">
        <f>SUM(J28:J42)/15</f>
        <v>98.412698412698404</v>
      </c>
    </row>
    <row r="44" spans="1:10" ht="24" x14ac:dyDescent="0.25">
      <c r="A44" s="75" t="s">
        <v>281</v>
      </c>
      <c r="B44" s="259">
        <v>36</v>
      </c>
      <c r="C44" s="259">
        <v>7</v>
      </c>
      <c r="D44" s="73">
        <v>21</v>
      </c>
      <c r="E44" s="261"/>
      <c r="F44" s="259">
        <v>3</v>
      </c>
      <c r="G44" s="259">
        <v>2</v>
      </c>
      <c r="H44" s="13">
        <v>1</v>
      </c>
      <c r="I44" s="13">
        <v>0</v>
      </c>
      <c r="J44" s="263" t="s">
        <v>62</v>
      </c>
    </row>
    <row r="45" spans="1:10" ht="15.75" thickBot="1" x14ac:dyDescent="0.3">
      <c r="A45" s="47" t="s">
        <v>23</v>
      </c>
      <c r="B45" s="260"/>
      <c r="C45" s="260"/>
      <c r="D45" s="47"/>
      <c r="E45" s="262"/>
      <c r="F45" s="260"/>
      <c r="G45" s="260"/>
      <c r="H45" s="14"/>
      <c r="I45" s="14"/>
      <c r="J45" s="264"/>
    </row>
    <row r="46" spans="1:10" ht="15.75" thickBot="1" x14ac:dyDescent="0.3">
      <c r="A46" s="2"/>
      <c r="B46" s="3"/>
      <c r="C46" s="3"/>
      <c r="D46" s="7">
        <v>1</v>
      </c>
      <c r="E46" s="4" t="s">
        <v>9</v>
      </c>
      <c r="F46" s="7">
        <v>5</v>
      </c>
      <c r="G46" s="7">
        <v>2</v>
      </c>
      <c r="H46" s="7"/>
      <c r="I46" s="7"/>
      <c r="J46" s="68">
        <f>SUM((F46*3+G46*2+H46*1+I46*0)*100/21)</f>
        <v>90.476190476190482</v>
      </c>
    </row>
    <row r="47" spans="1:10" ht="23.25" thickBot="1" x14ac:dyDescent="0.3">
      <c r="A47" s="2"/>
      <c r="B47" s="3"/>
      <c r="C47" s="3"/>
      <c r="D47" s="7">
        <v>2</v>
      </c>
      <c r="E47" s="4" t="s">
        <v>10</v>
      </c>
      <c r="F47" s="7">
        <v>4</v>
      </c>
      <c r="G47" s="7">
        <v>2</v>
      </c>
      <c r="H47" s="7">
        <v>1</v>
      </c>
      <c r="I47" s="7"/>
      <c r="J47" s="68">
        <f t="shared" ref="J47:J60" si="4">SUM((F47*3+G47*2+H47*1+I47*0)*100/21)</f>
        <v>80.952380952380949</v>
      </c>
    </row>
    <row r="48" spans="1:10" ht="15.75" thickBot="1" x14ac:dyDescent="0.3">
      <c r="A48" s="2"/>
      <c r="B48" s="3"/>
      <c r="C48" s="3"/>
      <c r="D48" s="7">
        <v>3</v>
      </c>
      <c r="E48" s="4" t="s">
        <v>11</v>
      </c>
      <c r="F48" s="7">
        <v>4</v>
      </c>
      <c r="G48" s="7">
        <v>3</v>
      </c>
      <c r="H48" s="7"/>
      <c r="I48" s="7"/>
      <c r="J48" s="68">
        <f t="shared" si="4"/>
        <v>85.714285714285708</v>
      </c>
    </row>
    <row r="49" spans="1:10" ht="15.75" thickBot="1" x14ac:dyDescent="0.3">
      <c r="A49" s="2"/>
      <c r="B49" s="3"/>
      <c r="C49" s="3"/>
      <c r="D49" s="7">
        <v>4</v>
      </c>
      <c r="E49" s="4" t="s">
        <v>12</v>
      </c>
      <c r="F49" s="7">
        <v>5</v>
      </c>
      <c r="G49" s="7">
        <v>1</v>
      </c>
      <c r="H49" s="7">
        <v>1</v>
      </c>
      <c r="I49" s="7"/>
      <c r="J49" s="68">
        <f t="shared" si="4"/>
        <v>85.714285714285708</v>
      </c>
    </row>
    <row r="50" spans="1:10" ht="15.75" thickBot="1" x14ac:dyDescent="0.3">
      <c r="A50" s="2"/>
      <c r="B50" s="3"/>
      <c r="C50" s="3"/>
      <c r="D50" s="7">
        <v>5</v>
      </c>
      <c r="E50" s="4" t="s">
        <v>13</v>
      </c>
      <c r="F50" s="7">
        <v>4</v>
      </c>
      <c r="G50" s="7">
        <v>2</v>
      </c>
      <c r="H50" s="7">
        <v>1</v>
      </c>
      <c r="I50" s="7"/>
      <c r="J50" s="68">
        <f t="shared" si="4"/>
        <v>80.952380952380949</v>
      </c>
    </row>
    <row r="51" spans="1:10" ht="15.75" thickBot="1" x14ac:dyDescent="0.3">
      <c r="A51" s="2"/>
      <c r="B51" s="3"/>
      <c r="C51" s="3"/>
      <c r="D51" s="7">
        <v>6</v>
      </c>
      <c r="E51" s="4" t="s">
        <v>14</v>
      </c>
      <c r="F51" s="7">
        <v>5</v>
      </c>
      <c r="G51" s="7">
        <v>2</v>
      </c>
      <c r="H51" s="7"/>
      <c r="I51" s="7"/>
      <c r="J51" s="68">
        <f t="shared" si="4"/>
        <v>90.476190476190482</v>
      </c>
    </row>
    <row r="52" spans="1:10" ht="15.75" thickBot="1" x14ac:dyDescent="0.3">
      <c r="A52" s="2"/>
      <c r="B52" s="3"/>
      <c r="C52" s="3"/>
      <c r="D52" s="7">
        <v>7</v>
      </c>
      <c r="E52" s="4" t="s">
        <v>21</v>
      </c>
      <c r="F52" s="7">
        <v>5</v>
      </c>
      <c r="G52" s="7">
        <v>1</v>
      </c>
      <c r="H52" s="7">
        <v>1</v>
      </c>
      <c r="I52" s="7"/>
      <c r="J52" s="68">
        <f t="shared" si="4"/>
        <v>85.714285714285708</v>
      </c>
    </row>
    <row r="53" spans="1:10" ht="15.75" thickBot="1" x14ac:dyDescent="0.3">
      <c r="A53" s="2"/>
      <c r="B53" s="3"/>
      <c r="C53" s="3"/>
      <c r="D53" s="7">
        <v>8</v>
      </c>
      <c r="E53" s="4" t="s">
        <v>27</v>
      </c>
      <c r="F53" s="7">
        <v>5</v>
      </c>
      <c r="G53" s="7">
        <v>1</v>
      </c>
      <c r="H53" s="7">
        <v>1</v>
      </c>
      <c r="I53" s="7"/>
      <c r="J53" s="68">
        <f t="shared" si="4"/>
        <v>85.714285714285708</v>
      </c>
    </row>
    <row r="54" spans="1:10" ht="15.75" thickBot="1" x14ac:dyDescent="0.3">
      <c r="A54" s="2"/>
      <c r="B54" s="3"/>
      <c r="C54" s="3"/>
      <c r="D54" s="7">
        <v>9</v>
      </c>
      <c r="E54" s="4" t="s">
        <v>15</v>
      </c>
      <c r="F54" s="7">
        <v>4</v>
      </c>
      <c r="G54" s="7">
        <v>2</v>
      </c>
      <c r="H54" s="7">
        <v>1</v>
      </c>
      <c r="I54" s="7"/>
      <c r="J54" s="68">
        <f t="shared" si="4"/>
        <v>80.952380952380949</v>
      </c>
    </row>
    <row r="55" spans="1:10" ht="23.25" thickBot="1" x14ac:dyDescent="0.3">
      <c r="A55" s="2"/>
      <c r="B55" s="3"/>
      <c r="C55" s="3"/>
      <c r="D55" s="7">
        <v>10</v>
      </c>
      <c r="E55" s="4" t="s">
        <v>16</v>
      </c>
      <c r="F55" s="7">
        <v>4</v>
      </c>
      <c r="G55" s="7">
        <v>2</v>
      </c>
      <c r="H55" s="7">
        <v>1</v>
      </c>
      <c r="I55" s="7"/>
      <c r="J55" s="68">
        <f t="shared" si="4"/>
        <v>80.952380952380949</v>
      </c>
    </row>
    <row r="56" spans="1:10" ht="15.75" thickBot="1" x14ac:dyDescent="0.3">
      <c r="A56" s="2"/>
      <c r="B56" s="3"/>
      <c r="C56" s="3"/>
      <c r="D56" s="7">
        <v>11</v>
      </c>
      <c r="E56" s="4" t="s">
        <v>20</v>
      </c>
      <c r="F56" s="7">
        <v>5</v>
      </c>
      <c r="G56" s="7">
        <v>2</v>
      </c>
      <c r="H56" s="7"/>
      <c r="I56" s="7"/>
      <c r="J56" s="68">
        <f t="shared" si="4"/>
        <v>90.476190476190482</v>
      </c>
    </row>
    <row r="57" spans="1:10" ht="15.75" thickBot="1" x14ac:dyDescent="0.3">
      <c r="A57" s="2"/>
      <c r="B57" s="3"/>
      <c r="C57" s="3"/>
      <c r="D57" s="7">
        <v>12</v>
      </c>
      <c r="E57" s="4" t="s">
        <v>22</v>
      </c>
      <c r="F57" s="7">
        <v>5</v>
      </c>
      <c r="G57" s="7">
        <v>1</v>
      </c>
      <c r="H57" s="7">
        <v>1</v>
      </c>
      <c r="I57" s="7"/>
      <c r="J57" s="68">
        <f t="shared" si="4"/>
        <v>85.714285714285708</v>
      </c>
    </row>
    <row r="58" spans="1:10" ht="15.75" thickBot="1" x14ac:dyDescent="0.3">
      <c r="A58" s="2"/>
      <c r="B58" s="3"/>
      <c r="C58" s="3"/>
      <c r="D58" s="7">
        <v>13</v>
      </c>
      <c r="E58" s="4" t="s">
        <v>17</v>
      </c>
      <c r="F58" s="7">
        <v>5</v>
      </c>
      <c r="G58" s="7">
        <v>1</v>
      </c>
      <c r="H58" s="7">
        <v>1</v>
      </c>
      <c r="I58" s="7"/>
      <c r="J58" s="68">
        <f t="shared" si="4"/>
        <v>85.714285714285708</v>
      </c>
    </row>
    <row r="59" spans="1:10" ht="15.75" thickBot="1" x14ac:dyDescent="0.3">
      <c r="A59" s="2"/>
      <c r="B59" s="3"/>
      <c r="C59" s="3"/>
      <c r="D59" s="7">
        <v>14</v>
      </c>
      <c r="E59" s="4" t="s">
        <v>18</v>
      </c>
      <c r="F59" s="7">
        <v>5</v>
      </c>
      <c r="G59" s="7">
        <v>1</v>
      </c>
      <c r="H59" s="7">
        <v>1</v>
      </c>
      <c r="I59" s="7"/>
      <c r="J59" s="68">
        <f t="shared" si="4"/>
        <v>85.714285714285708</v>
      </c>
    </row>
    <row r="60" spans="1:10" ht="15.75" thickBot="1" x14ac:dyDescent="0.3">
      <c r="A60" s="2"/>
      <c r="B60" s="3"/>
      <c r="C60" s="3"/>
      <c r="D60" s="7">
        <v>15</v>
      </c>
      <c r="E60" s="4" t="s">
        <v>19</v>
      </c>
      <c r="F60" s="7">
        <v>4</v>
      </c>
      <c r="G60" s="7">
        <v>1</v>
      </c>
      <c r="H60" s="7">
        <v>2</v>
      </c>
      <c r="I60" s="7"/>
      <c r="J60" s="68">
        <f t="shared" si="4"/>
        <v>76.19047619047619</v>
      </c>
    </row>
    <row r="61" spans="1:10" ht="15.75" thickBot="1" x14ac:dyDescent="0.3">
      <c r="A61" s="2"/>
      <c r="B61" s="3"/>
      <c r="C61" s="3"/>
      <c r="D61" s="7"/>
      <c r="E61" s="4" t="s">
        <v>6</v>
      </c>
      <c r="F61" s="79">
        <v>4</v>
      </c>
      <c r="G61" s="79">
        <f t="shared" ref="G61:I61" si="5">SUM(G46:G60)/15</f>
        <v>1.6</v>
      </c>
      <c r="H61" s="79">
        <f t="shared" si="5"/>
        <v>0.8</v>
      </c>
      <c r="I61" s="79">
        <f t="shared" si="5"/>
        <v>0</v>
      </c>
      <c r="J61" s="80">
        <f>SUM(J46:J60)/15</f>
        <v>84.761904761904759</v>
      </c>
    </row>
    <row r="62" spans="1:10" ht="24" x14ac:dyDescent="0.25">
      <c r="A62" s="75" t="s">
        <v>282</v>
      </c>
      <c r="B62" s="259">
        <v>36</v>
      </c>
      <c r="C62" s="259">
        <v>14</v>
      </c>
      <c r="D62" s="73">
        <v>42</v>
      </c>
      <c r="E62" s="261"/>
      <c r="F62" s="259">
        <v>3</v>
      </c>
      <c r="G62" s="259">
        <v>2</v>
      </c>
      <c r="H62" s="13">
        <v>1</v>
      </c>
      <c r="I62" s="13">
        <v>0</v>
      </c>
      <c r="J62" s="263" t="s">
        <v>62</v>
      </c>
    </row>
    <row r="63" spans="1:10" ht="15.75" thickBot="1" x14ac:dyDescent="0.3">
      <c r="A63" s="47" t="s">
        <v>43</v>
      </c>
      <c r="B63" s="260"/>
      <c r="C63" s="260"/>
      <c r="D63" s="47"/>
      <c r="E63" s="262"/>
      <c r="F63" s="260"/>
      <c r="G63" s="260"/>
      <c r="H63" s="14"/>
      <c r="I63" s="14"/>
      <c r="J63" s="264"/>
    </row>
    <row r="64" spans="1:10" ht="15.75" thickBot="1" x14ac:dyDescent="0.3">
      <c r="A64" s="2"/>
      <c r="B64" s="3"/>
      <c r="C64" s="3"/>
      <c r="D64" s="7">
        <v>1</v>
      </c>
      <c r="E64" s="4" t="s">
        <v>9</v>
      </c>
      <c r="F64" s="7">
        <v>13</v>
      </c>
      <c r="G64" s="7">
        <v>1</v>
      </c>
      <c r="H64" s="7"/>
      <c r="I64" s="7"/>
      <c r="J64" s="68">
        <f>SUM((F64*3+G64*2+H64*1+I64*0)*100/42)</f>
        <v>97.61904761904762</v>
      </c>
    </row>
    <row r="65" spans="1:10" ht="23.25" thickBot="1" x14ac:dyDescent="0.3">
      <c r="A65" s="2"/>
      <c r="B65" s="3"/>
      <c r="C65" s="3"/>
      <c r="D65" s="7">
        <v>2</v>
      </c>
      <c r="E65" s="4" t="s">
        <v>10</v>
      </c>
      <c r="F65" s="7">
        <v>13</v>
      </c>
      <c r="G65" s="7">
        <v>1</v>
      </c>
      <c r="H65" s="7"/>
      <c r="I65" s="7"/>
      <c r="J65" s="68">
        <f t="shared" ref="J65:J78" si="6">SUM((F65*3+G65*2+H65*1+I65*0)*100/42)</f>
        <v>97.61904761904762</v>
      </c>
    </row>
    <row r="66" spans="1:10" ht="15.75" thickBot="1" x14ac:dyDescent="0.3">
      <c r="A66" s="2"/>
      <c r="B66" s="3"/>
      <c r="C66" s="3"/>
      <c r="D66" s="7">
        <v>3</v>
      </c>
      <c r="E66" s="4" t="s">
        <v>11</v>
      </c>
      <c r="F66" s="7">
        <v>13</v>
      </c>
      <c r="G66" s="7">
        <v>1</v>
      </c>
      <c r="H66" s="7"/>
      <c r="I66" s="7"/>
      <c r="J66" s="68">
        <f t="shared" si="6"/>
        <v>97.61904761904762</v>
      </c>
    </row>
    <row r="67" spans="1:10" ht="15.75" thickBot="1" x14ac:dyDescent="0.3">
      <c r="A67" s="2"/>
      <c r="B67" s="3"/>
      <c r="C67" s="3"/>
      <c r="D67" s="7">
        <v>4</v>
      </c>
      <c r="E67" s="4" t="s">
        <v>12</v>
      </c>
      <c r="F67" s="7">
        <v>13</v>
      </c>
      <c r="G67" s="7"/>
      <c r="H67" s="7">
        <v>1</v>
      </c>
      <c r="I67" s="7"/>
      <c r="J67" s="68">
        <f t="shared" si="6"/>
        <v>95.238095238095241</v>
      </c>
    </row>
    <row r="68" spans="1:10" ht="15.75" thickBot="1" x14ac:dyDescent="0.3">
      <c r="A68" s="2"/>
      <c r="B68" s="3"/>
      <c r="C68" s="3"/>
      <c r="D68" s="7">
        <v>5</v>
      </c>
      <c r="E68" s="4" t="s">
        <v>13</v>
      </c>
      <c r="F68" s="7">
        <v>11</v>
      </c>
      <c r="G68" s="7">
        <v>2</v>
      </c>
      <c r="H68" s="7">
        <v>1</v>
      </c>
      <c r="I68" s="7"/>
      <c r="J68" s="68">
        <f t="shared" si="6"/>
        <v>90.476190476190482</v>
      </c>
    </row>
    <row r="69" spans="1:10" ht="15.75" thickBot="1" x14ac:dyDescent="0.3">
      <c r="A69" s="2"/>
      <c r="B69" s="3"/>
      <c r="C69" s="3"/>
      <c r="D69" s="7">
        <v>6</v>
      </c>
      <c r="E69" s="4" t="s">
        <v>14</v>
      </c>
      <c r="F69" s="7">
        <v>14</v>
      </c>
      <c r="G69" s="7"/>
      <c r="H69" s="7"/>
      <c r="I69" s="7"/>
      <c r="J69" s="68">
        <f t="shared" si="6"/>
        <v>100</v>
      </c>
    </row>
    <row r="70" spans="1:10" ht="15.75" thickBot="1" x14ac:dyDescent="0.3">
      <c r="A70" s="2"/>
      <c r="B70" s="3"/>
      <c r="C70" s="3"/>
      <c r="D70" s="7">
        <v>7</v>
      </c>
      <c r="E70" s="4" t="s">
        <v>21</v>
      </c>
      <c r="F70" s="7">
        <v>13</v>
      </c>
      <c r="G70" s="7">
        <v>1</v>
      </c>
      <c r="H70" s="7"/>
      <c r="I70" s="7"/>
      <c r="J70" s="68">
        <f t="shared" si="6"/>
        <v>97.61904761904762</v>
      </c>
    </row>
    <row r="71" spans="1:10" ht="15.75" thickBot="1" x14ac:dyDescent="0.3">
      <c r="A71" s="2"/>
      <c r="B71" s="3"/>
      <c r="C71" s="3"/>
      <c r="D71" s="7">
        <v>8</v>
      </c>
      <c r="E71" s="4" t="s">
        <v>27</v>
      </c>
      <c r="F71" s="7">
        <v>14</v>
      </c>
      <c r="G71" s="7"/>
      <c r="H71" s="7"/>
      <c r="I71" s="7"/>
      <c r="J71" s="68">
        <f t="shared" si="6"/>
        <v>100</v>
      </c>
    </row>
    <row r="72" spans="1:10" ht="15.75" thickBot="1" x14ac:dyDescent="0.3">
      <c r="A72" s="2"/>
      <c r="B72" s="3"/>
      <c r="C72" s="3"/>
      <c r="D72" s="7">
        <v>9</v>
      </c>
      <c r="E72" s="4" t="s">
        <v>15</v>
      </c>
      <c r="F72" s="7">
        <v>11</v>
      </c>
      <c r="G72" s="7">
        <v>1</v>
      </c>
      <c r="H72" s="7">
        <v>1</v>
      </c>
      <c r="I72" s="7">
        <v>1</v>
      </c>
      <c r="J72" s="68">
        <f t="shared" si="6"/>
        <v>85.714285714285708</v>
      </c>
    </row>
    <row r="73" spans="1:10" ht="23.25" thickBot="1" x14ac:dyDescent="0.3">
      <c r="A73" s="2"/>
      <c r="B73" s="3"/>
      <c r="C73" s="3"/>
      <c r="D73" s="7">
        <v>10</v>
      </c>
      <c r="E73" s="4" t="s">
        <v>16</v>
      </c>
      <c r="F73" s="7">
        <v>13</v>
      </c>
      <c r="G73" s="7">
        <v>1</v>
      </c>
      <c r="H73" s="7"/>
      <c r="I73" s="7"/>
      <c r="J73" s="68">
        <f t="shared" si="6"/>
        <v>97.61904761904762</v>
      </c>
    </row>
    <row r="74" spans="1:10" ht="15.75" thickBot="1" x14ac:dyDescent="0.3">
      <c r="A74" s="2"/>
      <c r="B74" s="3"/>
      <c r="C74" s="3"/>
      <c r="D74" s="7">
        <v>11</v>
      </c>
      <c r="E74" s="4" t="s">
        <v>20</v>
      </c>
      <c r="F74" s="7">
        <v>14</v>
      </c>
      <c r="G74" s="7"/>
      <c r="H74" s="7"/>
      <c r="I74" s="7"/>
      <c r="J74" s="68">
        <f t="shared" si="6"/>
        <v>100</v>
      </c>
    </row>
    <row r="75" spans="1:10" ht="15.75" thickBot="1" x14ac:dyDescent="0.3">
      <c r="A75" s="2"/>
      <c r="B75" s="3"/>
      <c r="C75" s="3"/>
      <c r="D75" s="7">
        <v>12</v>
      </c>
      <c r="E75" s="4" t="s">
        <v>22</v>
      </c>
      <c r="F75" s="7">
        <v>14</v>
      </c>
      <c r="G75" s="7"/>
      <c r="H75" s="7"/>
      <c r="I75" s="7"/>
      <c r="J75" s="68">
        <f t="shared" si="6"/>
        <v>100</v>
      </c>
    </row>
    <row r="76" spans="1:10" ht="15.75" thickBot="1" x14ac:dyDescent="0.3">
      <c r="A76" s="2"/>
      <c r="B76" s="3"/>
      <c r="C76" s="3"/>
      <c r="D76" s="7">
        <v>13</v>
      </c>
      <c r="E76" s="4" t="s">
        <v>17</v>
      </c>
      <c r="F76" s="7">
        <v>14</v>
      </c>
      <c r="G76" s="7"/>
      <c r="H76" s="7"/>
      <c r="I76" s="7"/>
      <c r="J76" s="68">
        <f t="shared" si="6"/>
        <v>100</v>
      </c>
    </row>
    <row r="77" spans="1:10" ht="15.75" thickBot="1" x14ac:dyDescent="0.3">
      <c r="A77" s="2"/>
      <c r="B77" s="3"/>
      <c r="C77" s="3"/>
      <c r="D77" s="7">
        <v>14</v>
      </c>
      <c r="E77" s="4" t="s">
        <v>18</v>
      </c>
      <c r="F77" s="7">
        <v>13</v>
      </c>
      <c r="G77" s="7">
        <v>1</v>
      </c>
      <c r="H77" s="7"/>
      <c r="I77" s="7"/>
      <c r="J77" s="68">
        <f t="shared" si="6"/>
        <v>97.61904761904762</v>
      </c>
    </row>
    <row r="78" spans="1:10" ht="15.75" thickBot="1" x14ac:dyDescent="0.3">
      <c r="A78" s="2"/>
      <c r="B78" s="3"/>
      <c r="C78" s="3"/>
      <c r="D78" s="7">
        <v>15</v>
      </c>
      <c r="E78" s="4" t="s">
        <v>19</v>
      </c>
      <c r="F78" s="7">
        <v>13</v>
      </c>
      <c r="G78" s="7">
        <v>1</v>
      </c>
      <c r="H78" s="7"/>
      <c r="I78" s="7"/>
      <c r="J78" s="68">
        <f t="shared" si="6"/>
        <v>97.61904761904762</v>
      </c>
    </row>
    <row r="79" spans="1:10" ht="15.75" thickBot="1" x14ac:dyDescent="0.3">
      <c r="A79" s="2"/>
      <c r="B79" s="3"/>
      <c r="C79" s="3"/>
      <c r="D79" s="7"/>
      <c r="E79" s="4" t="s">
        <v>6</v>
      </c>
      <c r="F79" s="79">
        <f>SUM(F64:F78)/15</f>
        <v>13.066666666666666</v>
      </c>
      <c r="G79" s="79">
        <f t="shared" ref="G79:I79" si="7">SUM(G64:G78)/15</f>
        <v>0.66666666666666663</v>
      </c>
      <c r="H79" s="79">
        <f t="shared" si="7"/>
        <v>0.2</v>
      </c>
      <c r="I79" s="79">
        <f t="shared" si="7"/>
        <v>6.6666666666666666E-2</v>
      </c>
      <c r="J79" s="80">
        <f>SUM(J64:J78)/15</f>
        <v>96.984126984127002</v>
      </c>
    </row>
    <row r="80" spans="1:10" ht="25.9" customHeight="1" x14ac:dyDescent="0.25">
      <c r="A80" s="75" t="s">
        <v>283</v>
      </c>
      <c r="B80" s="259">
        <v>36</v>
      </c>
      <c r="C80" s="259">
        <v>14</v>
      </c>
      <c r="D80" s="73">
        <v>42</v>
      </c>
      <c r="E80" s="261"/>
      <c r="F80" s="259">
        <v>3</v>
      </c>
      <c r="G80" s="259">
        <v>2</v>
      </c>
      <c r="H80" s="13">
        <v>1</v>
      </c>
      <c r="I80" s="13">
        <v>0</v>
      </c>
      <c r="J80" s="263" t="s">
        <v>62</v>
      </c>
    </row>
    <row r="81" spans="1:10" ht="15.75" thickBot="1" x14ac:dyDescent="0.3">
      <c r="A81" s="47" t="s">
        <v>44</v>
      </c>
      <c r="B81" s="260"/>
      <c r="C81" s="260"/>
      <c r="D81" s="47"/>
      <c r="E81" s="262"/>
      <c r="F81" s="260"/>
      <c r="G81" s="260"/>
      <c r="H81" s="14"/>
      <c r="I81" s="14"/>
      <c r="J81" s="264"/>
    </row>
    <row r="82" spans="1:10" ht="15.75" thickBot="1" x14ac:dyDescent="0.3">
      <c r="A82" s="2"/>
      <c r="B82" s="3"/>
      <c r="C82" s="3"/>
      <c r="D82" s="7">
        <v>1</v>
      </c>
      <c r="E82" s="4" t="s">
        <v>9</v>
      </c>
      <c r="F82" s="7">
        <v>14</v>
      </c>
      <c r="G82" s="7"/>
      <c r="H82" s="7"/>
      <c r="I82" s="7"/>
      <c r="J82" s="68">
        <f>SUM((F82*3+G82*2+H82*1+I82*0)*100/42)</f>
        <v>100</v>
      </c>
    </row>
    <row r="83" spans="1:10" ht="23.25" thickBot="1" x14ac:dyDescent="0.3">
      <c r="A83" s="2"/>
      <c r="B83" s="3"/>
      <c r="C83" s="3"/>
      <c r="D83" s="7">
        <v>2</v>
      </c>
      <c r="E83" s="4" t="s">
        <v>10</v>
      </c>
      <c r="F83" s="7">
        <v>12</v>
      </c>
      <c r="G83" s="7">
        <v>1</v>
      </c>
      <c r="H83" s="7">
        <v>1</v>
      </c>
      <c r="I83" s="7"/>
      <c r="J83" s="68">
        <f t="shared" ref="J83:J96" si="8">SUM((F83*3+G83*2+H83*1+I83*0)*100/42)</f>
        <v>92.857142857142861</v>
      </c>
    </row>
    <row r="84" spans="1:10" ht="15.75" thickBot="1" x14ac:dyDescent="0.3">
      <c r="A84" s="2"/>
      <c r="B84" s="3"/>
      <c r="C84" s="3"/>
      <c r="D84" s="7">
        <v>3</v>
      </c>
      <c r="E84" s="4" t="s">
        <v>11</v>
      </c>
      <c r="F84" s="7">
        <v>13</v>
      </c>
      <c r="G84" s="7">
        <v>1</v>
      </c>
      <c r="H84" s="7"/>
      <c r="I84" s="7"/>
      <c r="J84" s="68">
        <f t="shared" si="8"/>
        <v>97.61904761904762</v>
      </c>
    </row>
    <row r="85" spans="1:10" ht="15.75" thickBot="1" x14ac:dyDescent="0.3">
      <c r="A85" s="2"/>
      <c r="B85" s="3"/>
      <c r="C85" s="3"/>
      <c r="D85" s="7">
        <v>4</v>
      </c>
      <c r="E85" s="4" t="s">
        <v>12</v>
      </c>
      <c r="F85" s="7">
        <v>13</v>
      </c>
      <c r="G85" s="7">
        <v>1</v>
      </c>
      <c r="H85" s="7"/>
      <c r="I85" s="7"/>
      <c r="J85" s="68">
        <f t="shared" si="8"/>
        <v>97.61904761904762</v>
      </c>
    </row>
    <row r="86" spans="1:10" ht="15.75" thickBot="1" x14ac:dyDescent="0.3">
      <c r="A86" s="2"/>
      <c r="B86" s="3"/>
      <c r="C86" s="3"/>
      <c r="D86" s="7">
        <v>5</v>
      </c>
      <c r="E86" s="4" t="s">
        <v>13</v>
      </c>
      <c r="F86" s="7">
        <v>11</v>
      </c>
      <c r="G86" s="7">
        <v>3</v>
      </c>
      <c r="H86" s="7"/>
      <c r="I86" s="7"/>
      <c r="J86" s="68">
        <f t="shared" si="8"/>
        <v>92.857142857142861</v>
      </c>
    </row>
    <row r="87" spans="1:10" ht="15.75" thickBot="1" x14ac:dyDescent="0.3">
      <c r="A87" s="2"/>
      <c r="B87" s="3"/>
      <c r="C87" s="3"/>
      <c r="D87" s="7">
        <v>6</v>
      </c>
      <c r="E87" s="4" t="s">
        <v>14</v>
      </c>
      <c r="F87" s="7">
        <v>13</v>
      </c>
      <c r="G87" s="7">
        <v>1</v>
      </c>
      <c r="H87" s="7"/>
      <c r="I87" s="7"/>
      <c r="J87" s="68">
        <f t="shared" si="8"/>
        <v>97.61904761904762</v>
      </c>
    </row>
    <row r="88" spans="1:10" ht="15.75" thickBot="1" x14ac:dyDescent="0.3">
      <c r="A88" s="2"/>
      <c r="B88" s="3"/>
      <c r="C88" s="3"/>
      <c r="D88" s="7">
        <v>7</v>
      </c>
      <c r="E88" s="4" t="s">
        <v>21</v>
      </c>
      <c r="F88" s="7">
        <v>14</v>
      </c>
      <c r="G88" s="7"/>
      <c r="H88" s="7"/>
      <c r="I88" s="7"/>
      <c r="J88" s="68">
        <f t="shared" si="8"/>
        <v>100</v>
      </c>
    </row>
    <row r="89" spans="1:10" ht="15.75" thickBot="1" x14ac:dyDescent="0.3">
      <c r="A89" s="2"/>
      <c r="B89" s="3"/>
      <c r="C89" s="3"/>
      <c r="D89" s="7">
        <v>8</v>
      </c>
      <c r="E89" s="4" t="s">
        <v>27</v>
      </c>
      <c r="F89" s="7">
        <v>13</v>
      </c>
      <c r="G89" s="7">
        <v>1</v>
      </c>
      <c r="H89" s="7"/>
      <c r="I89" s="7"/>
      <c r="J89" s="68">
        <f t="shared" si="8"/>
        <v>97.61904761904762</v>
      </c>
    </row>
    <row r="90" spans="1:10" ht="15.75" thickBot="1" x14ac:dyDescent="0.3">
      <c r="A90" s="2"/>
      <c r="B90" s="3"/>
      <c r="C90" s="3"/>
      <c r="D90" s="7">
        <v>9</v>
      </c>
      <c r="E90" s="4" t="s">
        <v>15</v>
      </c>
      <c r="F90" s="7">
        <v>11</v>
      </c>
      <c r="G90" s="7">
        <v>2</v>
      </c>
      <c r="H90" s="7"/>
      <c r="I90" s="7">
        <v>1</v>
      </c>
      <c r="J90" s="68">
        <f t="shared" si="8"/>
        <v>88.095238095238102</v>
      </c>
    </row>
    <row r="91" spans="1:10" ht="23.25" thickBot="1" x14ac:dyDescent="0.3">
      <c r="A91" s="2"/>
      <c r="B91" s="3"/>
      <c r="C91" s="3"/>
      <c r="D91" s="7">
        <v>10</v>
      </c>
      <c r="E91" s="4" t="s">
        <v>16</v>
      </c>
      <c r="F91" s="7">
        <v>11</v>
      </c>
      <c r="G91" s="7">
        <v>2</v>
      </c>
      <c r="H91" s="7">
        <v>1</v>
      </c>
      <c r="I91" s="7"/>
      <c r="J91" s="68">
        <f t="shared" si="8"/>
        <v>90.476190476190482</v>
      </c>
    </row>
    <row r="92" spans="1:10" ht="15.75" thickBot="1" x14ac:dyDescent="0.3">
      <c r="A92" s="2"/>
      <c r="B92" s="3"/>
      <c r="C92" s="3"/>
      <c r="D92" s="7">
        <v>11</v>
      </c>
      <c r="E92" s="4" t="s">
        <v>20</v>
      </c>
      <c r="F92" s="7">
        <v>14</v>
      </c>
      <c r="G92" s="7"/>
      <c r="H92" s="7"/>
      <c r="I92" s="7"/>
      <c r="J92" s="68">
        <f t="shared" si="8"/>
        <v>100</v>
      </c>
    </row>
    <row r="93" spans="1:10" ht="15.75" thickBot="1" x14ac:dyDescent="0.3">
      <c r="A93" s="2"/>
      <c r="B93" s="3"/>
      <c r="C93" s="3"/>
      <c r="D93" s="7">
        <v>12</v>
      </c>
      <c r="E93" s="4" t="s">
        <v>22</v>
      </c>
      <c r="F93" s="7">
        <v>12</v>
      </c>
      <c r="G93" s="7">
        <v>2</v>
      </c>
      <c r="H93" s="7"/>
      <c r="I93" s="7"/>
      <c r="J93" s="68">
        <f t="shared" si="8"/>
        <v>95.238095238095241</v>
      </c>
    </row>
    <row r="94" spans="1:10" ht="15.75" thickBot="1" x14ac:dyDescent="0.3">
      <c r="A94" s="2"/>
      <c r="B94" s="3"/>
      <c r="C94" s="3"/>
      <c r="D94" s="7">
        <v>13</v>
      </c>
      <c r="E94" s="4" t="s">
        <v>17</v>
      </c>
      <c r="F94" s="7">
        <v>12</v>
      </c>
      <c r="G94" s="7">
        <v>1</v>
      </c>
      <c r="H94" s="7">
        <v>1</v>
      </c>
      <c r="I94" s="7"/>
      <c r="J94" s="68">
        <f t="shared" si="8"/>
        <v>92.857142857142861</v>
      </c>
    </row>
    <row r="95" spans="1:10" ht="15.75" thickBot="1" x14ac:dyDescent="0.3">
      <c r="A95" s="2"/>
      <c r="B95" s="3"/>
      <c r="C95" s="3"/>
      <c r="D95" s="7">
        <v>14</v>
      </c>
      <c r="E95" s="4" t="s">
        <v>18</v>
      </c>
      <c r="F95" s="7">
        <v>13</v>
      </c>
      <c r="G95" s="7">
        <v>1</v>
      </c>
      <c r="H95" s="7"/>
      <c r="I95" s="7"/>
      <c r="J95" s="68">
        <f t="shared" si="8"/>
        <v>97.61904761904762</v>
      </c>
    </row>
    <row r="96" spans="1:10" ht="15.75" thickBot="1" x14ac:dyDescent="0.3">
      <c r="A96" s="2"/>
      <c r="B96" s="3"/>
      <c r="C96" s="3"/>
      <c r="D96" s="7">
        <v>15</v>
      </c>
      <c r="E96" s="4" t="s">
        <v>19</v>
      </c>
      <c r="F96" s="7">
        <v>14</v>
      </c>
      <c r="G96" s="7"/>
      <c r="H96" s="7"/>
      <c r="I96" s="7"/>
      <c r="J96" s="68">
        <f t="shared" si="8"/>
        <v>100</v>
      </c>
    </row>
    <row r="97" spans="1:10" ht="15.75" thickBot="1" x14ac:dyDescent="0.3">
      <c r="A97" s="2"/>
      <c r="B97" s="3"/>
      <c r="C97" s="3"/>
      <c r="D97" s="7"/>
      <c r="E97" s="4" t="s">
        <v>6</v>
      </c>
      <c r="F97" s="79">
        <f>SUM(F82:F96)/15</f>
        <v>12.666666666666666</v>
      </c>
      <c r="G97" s="79">
        <f t="shared" ref="G97:I97" si="9">SUM(G82:G96)/15</f>
        <v>1.0666666666666667</v>
      </c>
      <c r="H97" s="79">
        <f t="shared" si="9"/>
        <v>0.2</v>
      </c>
      <c r="I97" s="79">
        <f t="shared" si="9"/>
        <v>6.6666666666666666E-2</v>
      </c>
      <c r="J97" s="80">
        <f>SUM(J82:J96)/15</f>
        <v>96.031746031746025</v>
      </c>
    </row>
    <row r="98" spans="1:10" ht="36" x14ac:dyDescent="0.25">
      <c r="A98" s="75" t="s">
        <v>284</v>
      </c>
      <c r="B98" s="259">
        <v>36</v>
      </c>
      <c r="C98" s="259">
        <v>11</v>
      </c>
      <c r="D98" s="73">
        <v>33</v>
      </c>
      <c r="E98" s="261"/>
      <c r="F98" s="259">
        <v>3</v>
      </c>
      <c r="G98" s="259">
        <v>2</v>
      </c>
      <c r="H98" s="13">
        <v>1</v>
      </c>
      <c r="I98" s="13">
        <v>0</v>
      </c>
      <c r="J98" s="263" t="s">
        <v>62</v>
      </c>
    </row>
    <row r="99" spans="1:10" ht="24.75" thickBot="1" x14ac:dyDescent="0.3">
      <c r="A99" s="210" t="s">
        <v>156</v>
      </c>
      <c r="B99" s="260"/>
      <c r="C99" s="260"/>
      <c r="D99" s="47"/>
      <c r="E99" s="262"/>
      <c r="F99" s="260"/>
      <c r="G99" s="260"/>
      <c r="H99" s="14"/>
      <c r="I99" s="14"/>
      <c r="J99" s="264"/>
    </row>
    <row r="100" spans="1:10" ht="15.75" thickBot="1" x14ac:dyDescent="0.3">
      <c r="A100" s="2"/>
      <c r="B100" s="3"/>
      <c r="C100" s="3"/>
      <c r="D100" s="7">
        <v>1</v>
      </c>
      <c r="E100" s="4" t="s">
        <v>9</v>
      </c>
      <c r="F100" s="7">
        <v>6</v>
      </c>
      <c r="G100" s="7">
        <v>3</v>
      </c>
      <c r="H100" s="7">
        <v>1</v>
      </c>
      <c r="I100" s="7">
        <v>1</v>
      </c>
      <c r="J100" s="68">
        <f>SUM((F100*3+G100*2+H100*1+I100*0)*100/33)</f>
        <v>75.757575757575751</v>
      </c>
    </row>
    <row r="101" spans="1:10" ht="23.25" thickBot="1" x14ac:dyDescent="0.3">
      <c r="A101" s="2"/>
      <c r="B101" s="3"/>
      <c r="C101" s="3"/>
      <c r="D101" s="7">
        <v>2</v>
      </c>
      <c r="E101" s="4" t="s">
        <v>10</v>
      </c>
      <c r="F101" s="7">
        <v>6</v>
      </c>
      <c r="G101" s="7">
        <v>4</v>
      </c>
      <c r="H101" s="7">
        <v>1</v>
      </c>
      <c r="I101" s="7"/>
      <c r="J101" s="68">
        <f t="shared" ref="J101:J114" si="10">SUM((F101*3+G101*2+H101*1+I101*0)*100/33)</f>
        <v>81.818181818181813</v>
      </c>
    </row>
    <row r="102" spans="1:10" ht="15.75" thickBot="1" x14ac:dyDescent="0.3">
      <c r="A102" s="2"/>
      <c r="B102" s="3"/>
      <c r="C102" s="3"/>
      <c r="D102" s="7">
        <v>3</v>
      </c>
      <c r="E102" s="4" t="s">
        <v>11</v>
      </c>
      <c r="F102" s="7">
        <v>5</v>
      </c>
      <c r="G102" s="7">
        <v>4</v>
      </c>
      <c r="H102" s="7">
        <v>2</v>
      </c>
      <c r="I102" s="7"/>
      <c r="J102" s="68">
        <f t="shared" si="10"/>
        <v>75.757575757575751</v>
      </c>
    </row>
    <row r="103" spans="1:10" ht="15.75" thickBot="1" x14ac:dyDescent="0.3">
      <c r="A103" s="2"/>
      <c r="B103" s="3"/>
      <c r="C103" s="3"/>
      <c r="D103" s="7">
        <v>4</v>
      </c>
      <c r="E103" s="4" t="s">
        <v>12</v>
      </c>
      <c r="F103" s="7">
        <v>5</v>
      </c>
      <c r="G103" s="7">
        <v>5</v>
      </c>
      <c r="H103" s="7">
        <v>1</v>
      </c>
      <c r="I103" s="7"/>
      <c r="J103" s="68">
        <f t="shared" si="10"/>
        <v>78.787878787878782</v>
      </c>
    </row>
    <row r="104" spans="1:10" ht="15.75" thickBot="1" x14ac:dyDescent="0.3">
      <c r="A104" s="2"/>
      <c r="B104" s="3"/>
      <c r="C104" s="3"/>
      <c r="D104" s="7">
        <v>5</v>
      </c>
      <c r="E104" s="4" t="s">
        <v>13</v>
      </c>
      <c r="F104" s="7">
        <v>5</v>
      </c>
      <c r="G104" s="7">
        <v>5</v>
      </c>
      <c r="H104" s="7">
        <v>1</v>
      </c>
      <c r="I104" s="7"/>
      <c r="J104" s="68">
        <f t="shared" si="10"/>
        <v>78.787878787878782</v>
      </c>
    </row>
    <row r="105" spans="1:10" ht="15.75" thickBot="1" x14ac:dyDescent="0.3">
      <c r="A105" s="2"/>
      <c r="B105" s="3"/>
      <c r="C105" s="3"/>
      <c r="D105" s="7">
        <v>6</v>
      </c>
      <c r="E105" s="4" t="s">
        <v>14</v>
      </c>
      <c r="F105" s="7">
        <v>6</v>
      </c>
      <c r="G105" s="7">
        <v>4</v>
      </c>
      <c r="H105" s="7">
        <v>1</v>
      </c>
      <c r="I105" s="7"/>
      <c r="J105" s="68">
        <f t="shared" si="10"/>
        <v>81.818181818181813</v>
      </c>
    </row>
    <row r="106" spans="1:10" ht="15.75" thickBot="1" x14ac:dyDescent="0.3">
      <c r="A106" s="2"/>
      <c r="B106" s="3"/>
      <c r="C106" s="3"/>
      <c r="D106" s="7">
        <v>7</v>
      </c>
      <c r="E106" s="4" t="s">
        <v>21</v>
      </c>
      <c r="F106" s="7">
        <v>6</v>
      </c>
      <c r="G106" s="7">
        <v>4</v>
      </c>
      <c r="H106" s="7">
        <v>1</v>
      </c>
      <c r="I106" s="7"/>
      <c r="J106" s="68">
        <f t="shared" si="10"/>
        <v>81.818181818181813</v>
      </c>
    </row>
    <row r="107" spans="1:10" ht="15.75" thickBot="1" x14ac:dyDescent="0.3">
      <c r="A107" s="2"/>
      <c r="B107" s="3"/>
      <c r="C107" s="3"/>
      <c r="D107" s="7">
        <v>8</v>
      </c>
      <c r="E107" s="4" t="s">
        <v>27</v>
      </c>
      <c r="F107" s="7">
        <v>7</v>
      </c>
      <c r="G107" s="7">
        <v>3</v>
      </c>
      <c r="H107" s="7">
        <v>1</v>
      </c>
      <c r="I107" s="7"/>
      <c r="J107" s="68">
        <f t="shared" si="10"/>
        <v>84.848484848484844</v>
      </c>
    </row>
    <row r="108" spans="1:10" ht="15.75" thickBot="1" x14ac:dyDescent="0.3">
      <c r="A108" s="2"/>
      <c r="B108" s="3"/>
      <c r="C108" s="3"/>
      <c r="D108" s="7">
        <v>9</v>
      </c>
      <c r="E108" s="4" t="s">
        <v>15</v>
      </c>
      <c r="F108" s="7">
        <v>3</v>
      </c>
      <c r="G108" s="7">
        <v>6</v>
      </c>
      <c r="H108" s="7">
        <v>2</v>
      </c>
      <c r="I108" s="7"/>
      <c r="J108" s="68">
        <f t="shared" si="10"/>
        <v>69.696969696969703</v>
      </c>
    </row>
    <row r="109" spans="1:10" ht="23.25" thickBot="1" x14ac:dyDescent="0.3">
      <c r="A109" s="2"/>
      <c r="B109" s="3"/>
      <c r="C109" s="3"/>
      <c r="D109" s="7">
        <v>10</v>
      </c>
      <c r="E109" s="4" t="s">
        <v>16</v>
      </c>
      <c r="F109" s="7">
        <v>7</v>
      </c>
      <c r="G109" s="7">
        <v>3</v>
      </c>
      <c r="H109" s="7">
        <v>1</v>
      </c>
      <c r="I109" s="7"/>
      <c r="J109" s="68">
        <f t="shared" si="10"/>
        <v>84.848484848484844</v>
      </c>
    </row>
    <row r="110" spans="1:10" ht="15.75" thickBot="1" x14ac:dyDescent="0.3">
      <c r="A110" s="2"/>
      <c r="B110" s="3"/>
      <c r="C110" s="3"/>
      <c r="D110" s="7">
        <v>11</v>
      </c>
      <c r="E110" s="4" t="s">
        <v>20</v>
      </c>
      <c r="F110" s="7">
        <v>8</v>
      </c>
      <c r="G110" s="7">
        <v>3</v>
      </c>
      <c r="H110" s="7"/>
      <c r="I110" s="7"/>
      <c r="J110" s="68">
        <f t="shared" si="10"/>
        <v>90.909090909090907</v>
      </c>
    </row>
    <row r="111" spans="1:10" ht="15.75" thickBot="1" x14ac:dyDescent="0.3">
      <c r="A111" s="2"/>
      <c r="B111" s="3"/>
      <c r="C111" s="3"/>
      <c r="D111" s="7">
        <v>12</v>
      </c>
      <c r="E111" s="4" t="s">
        <v>22</v>
      </c>
      <c r="F111" s="7">
        <v>5</v>
      </c>
      <c r="G111" s="7">
        <v>3</v>
      </c>
      <c r="H111" s="7">
        <v>3</v>
      </c>
      <c r="I111" s="7"/>
      <c r="J111" s="68">
        <f t="shared" si="10"/>
        <v>72.727272727272734</v>
      </c>
    </row>
    <row r="112" spans="1:10" ht="15.75" thickBot="1" x14ac:dyDescent="0.3">
      <c r="A112" s="2"/>
      <c r="B112" s="3"/>
      <c r="C112" s="3"/>
      <c r="D112" s="7">
        <v>13</v>
      </c>
      <c r="E112" s="4" t="s">
        <v>17</v>
      </c>
      <c r="F112" s="7">
        <v>6</v>
      </c>
      <c r="G112" s="7">
        <v>3</v>
      </c>
      <c r="H112" s="7">
        <v>1</v>
      </c>
      <c r="I112" s="7">
        <v>1</v>
      </c>
      <c r="J112" s="68">
        <f t="shared" si="10"/>
        <v>75.757575757575751</v>
      </c>
    </row>
    <row r="113" spans="1:10" ht="15.75" thickBot="1" x14ac:dyDescent="0.3">
      <c r="A113" s="2"/>
      <c r="B113" s="3"/>
      <c r="C113" s="3"/>
      <c r="D113" s="7">
        <v>14</v>
      </c>
      <c r="E113" s="4" t="s">
        <v>18</v>
      </c>
      <c r="F113" s="7">
        <v>7</v>
      </c>
      <c r="G113" s="7">
        <v>3</v>
      </c>
      <c r="H113" s="7">
        <v>1</v>
      </c>
      <c r="I113" s="7"/>
      <c r="J113" s="68">
        <f t="shared" si="10"/>
        <v>84.848484848484844</v>
      </c>
    </row>
    <row r="114" spans="1:10" ht="15.75" thickBot="1" x14ac:dyDescent="0.3">
      <c r="A114" s="2"/>
      <c r="B114" s="3"/>
      <c r="C114" s="3"/>
      <c r="D114" s="7">
        <v>15</v>
      </c>
      <c r="E114" s="4" t="s">
        <v>19</v>
      </c>
      <c r="F114" s="7">
        <v>6</v>
      </c>
      <c r="G114" s="7">
        <v>4</v>
      </c>
      <c r="H114" s="7">
        <v>1</v>
      </c>
      <c r="I114" s="7"/>
      <c r="J114" s="68">
        <f t="shared" si="10"/>
        <v>81.818181818181813</v>
      </c>
    </row>
    <row r="115" spans="1:10" ht="15.75" thickBot="1" x14ac:dyDescent="0.3">
      <c r="A115" s="2"/>
      <c r="B115" s="3"/>
      <c r="C115" s="3"/>
      <c r="D115" s="7"/>
      <c r="E115" s="4" t="s">
        <v>6</v>
      </c>
      <c r="F115" s="79">
        <f>SUM(F100:F114)/15</f>
        <v>5.8666666666666663</v>
      </c>
      <c r="G115" s="79">
        <f t="shared" ref="G115:I115" si="11">SUM(G100:G114)/15</f>
        <v>3.8</v>
      </c>
      <c r="H115" s="79">
        <f t="shared" si="11"/>
        <v>1.2</v>
      </c>
      <c r="I115" s="79">
        <f t="shared" si="11"/>
        <v>0.13333333333333333</v>
      </c>
      <c r="J115" s="80">
        <f>SUM(J100:J114)/15</f>
        <v>80</v>
      </c>
    </row>
    <row r="116" spans="1:10" ht="24" x14ac:dyDescent="0.25">
      <c r="A116" s="75" t="s">
        <v>279</v>
      </c>
      <c r="B116" s="259">
        <v>36</v>
      </c>
      <c r="C116" s="267">
        <v>14</v>
      </c>
      <c r="D116" s="74">
        <v>42</v>
      </c>
      <c r="E116" s="268"/>
      <c r="F116" s="267">
        <v>3</v>
      </c>
      <c r="G116" s="267">
        <v>2</v>
      </c>
      <c r="H116" s="13">
        <v>1</v>
      </c>
      <c r="I116" s="13">
        <v>0</v>
      </c>
      <c r="J116" s="263" t="s">
        <v>62</v>
      </c>
    </row>
    <row r="117" spans="1:10" ht="15.75" thickBot="1" x14ac:dyDescent="0.3">
      <c r="A117" s="225" t="s">
        <v>58</v>
      </c>
      <c r="B117" s="260"/>
      <c r="C117" s="260"/>
      <c r="D117" s="47"/>
      <c r="E117" s="262"/>
      <c r="F117" s="260"/>
      <c r="G117" s="260"/>
      <c r="H117" s="14"/>
      <c r="I117" s="14"/>
      <c r="J117" s="264"/>
    </row>
    <row r="118" spans="1:10" ht="15.75" thickBot="1" x14ac:dyDescent="0.3">
      <c r="A118" s="2"/>
      <c r="B118" s="3"/>
      <c r="C118" s="3"/>
      <c r="D118" s="7">
        <v>1</v>
      </c>
      <c r="E118" s="4" t="s">
        <v>9</v>
      </c>
      <c r="F118" s="7">
        <v>12</v>
      </c>
      <c r="G118" s="7">
        <v>2</v>
      </c>
      <c r="H118" s="7"/>
      <c r="I118" s="7"/>
      <c r="J118" s="68">
        <f>SUM((F118*3+G118*2+H118*1+I118*0)*100/42)</f>
        <v>95.238095238095241</v>
      </c>
    </row>
    <row r="119" spans="1:10" ht="23.25" thickBot="1" x14ac:dyDescent="0.3">
      <c r="A119" s="2"/>
      <c r="B119" s="3"/>
      <c r="C119" s="3"/>
      <c r="D119" s="7">
        <v>2</v>
      </c>
      <c r="E119" s="4" t="s">
        <v>10</v>
      </c>
      <c r="F119" s="7">
        <v>12</v>
      </c>
      <c r="G119" s="7">
        <v>2</v>
      </c>
      <c r="H119" s="7"/>
      <c r="I119" s="7"/>
      <c r="J119" s="68">
        <f t="shared" ref="J119:J132" si="12">SUM((F119*3+G119*2+H119*1+I119*0)*100/42)</f>
        <v>95.238095238095241</v>
      </c>
    </row>
    <row r="120" spans="1:10" ht="15.75" thickBot="1" x14ac:dyDescent="0.3">
      <c r="A120" s="2"/>
      <c r="B120" s="3"/>
      <c r="C120" s="3"/>
      <c r="D120" s="7">
        <v>3</v>
      </c>
      <c r="E120" s="4" t="s">
        <v>11</v>
      </c>
      <c r="F120" s="7">
        <v>13</v>
      </c>
      <c r="G120" s="7">
        <v>1</v>
      </c>
      <c r="H120" s="7"/>
      <c r="I120" s="7"/>
      <c r="J120" s="68">
        <f t="shared" si="12"/>
        <v>97.61904761904762</v>
      </c>
    </row>
    <row r="121" spans="1:10" ht="15.75" thickBot="1" x14ac:dyDescent="0.3">
      <c r="A121" s="2"/>
      <c r="B121" s="3"/>
      <c r="C121" s="3"/>
      <c r="D121" s="7">
        <v>4</v>
      </c>
      <c r="E121" s="4" t="s">
        <v>12</v>
      </c>
      <c r="F121" s="7">
        <v>11</v>
      </c>
      <c r="G121" s="7">
        <v>2</v>
      </c>
      <c r="H121" s="7">
        <v>1</v>
      </c>
      <c r="I121" s="7"/>
      <c r="J121" s="68">
        <f t="shared" si="12"/>
        <v>90.476190476190482</v>
      </c>
    </row>
    <row r="122" spans="1:10" ht="15.75" thickBot="1" x14ac:dyDescent="0.3">
      <c r="A122" s="2"/>
      <c r="B122" s="3"/>
      <c r="C122" s="3"/>
      <c r="D122" s="7">
        <v>5</v>
      </c>
      <c r="E122" s="4" t="s">
        <v>13</v>
      </c>
      <c r="F122" s="7">
        <v>11</v>
      </c>
      <c r="G122" s="7">
        <v>3</v>
      </c>
      <c r="H122" s="7"/>
      <c r="I122" s="7"/>
      <c r="J122" s="68">
        <f t="shared" si="12"/>
        <v>92.857142857142861</v>
      </c>
    </row>
    <row r="123" spans="1:10" ht="15.75" thickBot="1" x14ac:dyDescent="0.3">
      <c r="A123" s="2"/>
      <c r="B123" s="3"/>
      <c r="C123" s="3"/>
      <c r="D123" s="7">
        <v>6</v>
      </c>
      <c r="E123" s="4" t="s">
        <v>14</v>
      </c>
      <c r="F123" s="7">
        <v>13</v>
      </c>
      <c r="G123" s="7">
        <v>1</v>
      </c>
      <c r="H123" s="7"/>
      <c r="I123" s="7"/>
      <c r="J123" s="68">
        <f t="shared" si="12"/>
        <v>97.61904761904762</v>
      </c>
    </row>
    <row r="124" spans="1:10" ht="15.75" thickBot="1" x14ac:dyDescent="0.3">
      <c r="A124" s="2"/>
      <c r="B124" s="3"/>
      <c r="C124" s="3"/>
      <c r="D124" s="7">
        <v>7</v>
      </c>
      <c r="E124" s="4" t="s">
        <v>21</v>
      </c>
      <c r="F124" s="7">
        <v>13</v>
      </c>
      <c r="G124" s="7"/>
      <c r="H124" s="7">
        <v>1</v>
      </c>
      <c r="I124" s="7"/>
      <c r="J124" s="68">
        <f t="shared" si="12"/>
        <v>95.238095238095241</v>
      </c>
    </row>
    <row r="125" spans="1:10" ht="15.75" thickBot="1" x14ac:dyDescent="0.3">
      <c r="A125" s="2"/>
      <c r="B125" s="3"/>
      <c r="C125" s="3"/>
      <c r="D125" s="7">
        <v>8</v>
      </c>
      <c r="E125" s="4" t="s">
        <v>27</v>
      </c>
      <c r="F125" s="7">
        <v>11</v>
      </c>
      <c r="G125" s="7">
        <v>3</v>
      </c>
      <c r="H125" s="7"/>
      <c r="I125" s="7"/>
      <c r="J125" s="68">
        <f t="shared" si="12"/>
        <v>92.857142857142861</v>
      </c>
    </row>
    <row r="126" spans="1:10" ht="15.75" thickBot="1" x14ac:dyDescent="0.3">
      <c r="A126" s="2"/>
      <c r="B126" s="3"/>
      <c r="C126" s="3"/>
      <c r="D126" s="7">
        <v>9</v>
      </c>
      <c r="E126" s="4" t="s">
        <v>15</v>
      </c>
      <c r="F126" s="7">
        <v>10</v>
      </c>
      <c r="G126" s="7">
        <v>2</v>
      </c>
      <c r="H126" s="7">
        <v>1</v>
      </c>
      <c r="I126" s="7">
        <v>1</v>
      </c>
      <c r="J126" s="68">
        <f t="shared" si="12"/>
        <v>83.333333333333329</v>
      </c>
    </row>
    <row r="127" spans="1:10" ht="23.25" thickBot="1" x14ac:dyDescent="0.3">
      <c r="A127" s="2"/>
      <c r="B127" s="3"/>
      <c r="C127" s="3"/>
      <c r="D127" s="7">
        <v>10</v>
      </c>
      <c r="E127" s="4" t="s">
        <v>16</v>
      </c>
      <c r="F127" s="7">
        <v>11</v>
      </c>
      <c r="G127" s="7">
        <v>2</v>
      </c>
      <c r="H127" s="7">
        <v>1</v>
      </c>
      <c r="I127" s="7"/>
      <c r="J127" s="68">
        <f t="shared" si="12"/>
        <v>90.476190476190482</v>
      </c>
    </row>
    <row r="128" spans="1:10" ht="15.75" thickBot="1" x14ac:dyDescent="0.3">
      <c r="A128" s="2"/>
      <c r="B128" s="3"/>
      <c r="C128" s="3"/>
      <c r="D128" s="7">
        <v>11</v>
      </c>
      <c r="E128" s="4" t="s">
        <v>20</v>
      </c>
      <c r="F128" s="7">
        <v>13</v>
      </c>
      <c r="G128" s="7">
        <v>1</v>
      </c>
      <c r="H128" s="7"/>
      <c r="I128" s="7"/>
      <c r="J128" s="68">
        <f t="shared" si="12"/>
        <v>97.61904761904762</v>
      </c>
    </row>
    <row r="129" spans="1:10" ht="15.75" thickBot="1" x14ac:dyDescent="0.3">
      <c r="A129" s="2"/>
      <c r="B129" s="3"/>
      <c r="C129" s="3"/>
      <c r="D129" s="7">
        <v>12</v>
      </c>
      <c r="E129" s="4" t="s">
        <v>22</v>
      </c>
      <c r="F129" s="7">
        <v>12</v>
      </c>
      <c r="G129" s="7">
        <v>1</v>
      </c>
      <c r="H129" s="7">
        <v>1</v>
      </c>
      <c r="I129" s="7"/>
      <c r="J129" s="68">
        <f t="shared" si="12"/>
        <v>92.857142857142861</v>
      </c>
    </row>
    <row r="130" spans="1:10" ht="15.75" thickBot="1" x14ac:dyDescent="0.3">
      <c r="A130" s="2"/>
      <c r="B130" s="3"/>
      <c r="C130" s="3"/>
      <c r="D130" s="7">
        <v>13</v>
      </c>
      <c r="E130" s="4" t="s">
        <v>17</v>
      </c>
      <c r="F130" s="7">
        <v>12</v>
      </c>
      <c r="G130" s="7">
        <v>2</v>
      </c>
      <c r="H130" s="7"/>
      <c r="I130" s="7"/>
      <c r="J130" s="68">
        <f t="shared" si="12"/>
        <v>95.238095238095241</v>
      </c>
    </row>
    <row r="131" spans="1:10" ht="15.75" thickBot="1" x14ac:dyDescent="0.3">
      <c r="A131" s="2"/>
      <c r="B131" s="3"/>
      <c r="C131" s="3"/>
      <c r="D131" s="7">
        <v>14</v>
      </c>
      <c r="E131" s="4" t="s">
        <v>18</v>
      </c>
      <c r="F131" s="7">
        <v>12</v>
      </c>
      <c r="G131" s="7">
        <v>2</v>
      </c>
      <c r="H131" s="7"/>
      <c r="I131" s="7"/>
      <c r="J131" s="68">
        <f t="shared" si="12"/>
        <v>95.238095238095241</v>
      </c>
    </row>
    <row r="132" spans="1:10" ht="15.75" thickBot="1" x14ac:dyDescent="0.3">
      <c r="A132" s="2"/>
      <c r="B132" s="3"/>
      <c r="C132" s="3"/>
      <c r="D132" s="7">
        <v>15</v>
      </c>
      <c r="E132" s="4" t="s">
        <v>19</v>
      </c>
      <c r="F132" s="7">
        <v>13</v>
      </c>
      <c r="G132" s="7">
        <v>1</v>
      </c>
      <c r="H132" s="7"/>
      <c r="I132" s="7"/>
      <c r="J132" s="68">
        <f t="shared" si="12"/>
        <v>97.61904761904762</v>
      </c>
    </row>
    <row r="133" spans="1:10" ht="15.75" thickBot="1" x14ac:dyDescent="0.3">
      <c r="A133" s="2"/>
      <c r="B133" s="3"/>
      <c r="C133" s="3"/>
      <c r="D133" s="7"/>
      <c r="E133" s="4" t="s">
        <v>6</v>
      </c>
      <c r="F133" s="79">
        <f>SUM(F118:F132)/15</f>
        <v>11.933333333333334</v>
      </c>
      <c r="G133" s="79">
        <f t="shared" ref="G133:I133" si="13">SUM(G118:G132)/15</f>
        <v>1.6666666666666667</v>
      </c>
      <c r="H133" s="79">
        <f t="shared" si="13"/>
        <v>0.33333333333333331</v>
      </c>
      <c r="I133" s="79">
        <f t="shared" si="13"/>
        <v>6.6666666666666666E-2</v>
      </c>
      <c r="J133" s="80">
        <f>SUM(J118:J132)/15</f>
        <v>93.968253968253975</v>
      </c>
    </row>
    <row r="134" spans="1:10" ht="60" x14ac:dyDescent="0.25">
      <c r="A134" s="213" t="s">
        <v>162</v>
      </c>
      <c r="B134" s="259">
        <v>36</v>
      </c>
      <c r="C134" s="267">
        <v>14</v>
      </c>
      <c r="D134" s="74">
        <v>42</v>
      </c>
      <c r="E134" s="268"/>
      <c r="F134" s="267">
        <v>3</v>
      </c>
      <c r="G134" s="267">
        <v>2</v>
      </c>
      <c r="H134" s="13">
        <v>1</v>
      </c>
      <c r="I134" s="13">
        <v>0</v>
      </c>
      <c r="J134" s="263" t="s">
        <v>62</v>
      </c>
    </row>
    <row r="135" spans="1:10" ht="15.75" thickBot="1" x14ac:dyDescent="0.3">
      <c r="A135" s="242" t="s">
        <v>54</v>
      </c>
      <c r="B135" s="260"/>
      <c r="C135" s="260"/>
      <c r="D135" s="47"/>
      <c r="E135" s="262"/>
      <c r="F135" s="260"/>
      <c r="G135" s="260"/>
      <c r="H135" s="14"/>
      <c r="I135" s="14"/>
      <c r="J135" s="264"/>
    </row>
    <row r="136" spans="1:10" ht="15.75" thickBot="1" x14ac:dyDescent="0.3">
      <c r="A136" s="2"/>
      <c r="B136" s="3"/>
      <c r="C136" s="3"/>
      <c r="D136" s="7">
        <v>1</v>
      </c>
      <c r="E136" s="4" t="s">
        <v>9</v>
      </c>
      <c r="F136" s="7">
        <v>8</v>
      </c>
      <c r="G136" s="7">
        <v>6</v>
      </c>
      <c r="H136" s="7"/>
      <c r="I136" s="7"/>
      <c r="J136" s="68">
        <f>SUM((F136*3+G136*2+H136*1+I136*0)*100/42)</f>
        <v>85.714285714285708</v>
      </c>
    </row>
    <row r="137" spans="1:10" ht="23.25" thickBot="1" x14ac:dyDescent="0.3">
      <c r="A137" s="2"/>
      <c r="B137" s="3"/>
      <c r="C137" s="3"/>
      <c r="D137" s="7">
        <v>2</v>
      </c>
      <c r="E137" s="4" t="s">
        <v>10</v>
      </c>
      <c r="F137" s="7">
        <v>7</v>
      </c>
      <c r="G137" s="7">
        <v>7</v>
      </c>
      <c r="H137" s="7"/>
      <c r="I137" s="7"/>
      <c r="J137" s="68">
        <f t="shared" ref="J137:J150" si="14">SUM((F137*3+G137*2+H137*1+I137*0)*100/42)</f>
        <v>83.333333333333329</v>
      </c>
    </row>
    <row r="138" spans="1:10" ht="15.75" thickBot="1" x14ac:dyDescent="0.3">
      <c r="A138" s="2"/>
      <c r="B138" s="3"/>
      <c r="C138" s="3"/>
      <c r="D138" s="7">
        <v>3</v>
      </c>
      <c r="E138" s="4" t="s">
        <v>11</v>
      </c>
      <c r="F138" s="7">
        <v>12</v>
      </c>
      <c r="G138" s="7">
        <v>2</v>
      </c>
      <c r="H138" s="7"/>
      <c r="I138" s="7"/>
      <c r="J138" s="68">
        <f t="shared" si="14"/>
        <v>95.238095238095241</v>
      </c>
    </row>
    <row r="139" spans="1:10" ht="15.75" thickBot="1" x14ac:dyDescent="0.3">
      <c r="A139" s="2"/>
      <c r="B139" s="3"/>
      <c r="C139" s="3"/>
      <c r="D139" s="7">
        <v>4</v>
      </c>
      <c r="E139" s="4" t="s">
        <v>12</v>
      </c>
      <c r="F139" s="7">
        <v>11</v>
      </c>
      <c r="G139" s="7">
        <v>3</v>
      </c>
      <c r="H139" s="7"/>
      <c r="I139" s="7"/>
      <c r="J139" s="68">
        <f t="shared" si="14"/>
        <v>92.857142857142861</v>
      </c>
    </row>
    <row r="140" spans="1:10" ht="15.75" thickBot="1" x14ac:dyDescent="0.3">
      <c r="A140" s="2"/>
      <c r="B140" s="3"/>
      <c r="C140" s="3"/>
      <c r="D140" s="7">
        <v>5</v>
      </c>
      <c r="E140" s="4" t="s">
        <v>13</v>
      </c>
      <c r="F140" s="7">
        <v>11</v>
      </c>
      <c r="G140" s="7">
        <v>3</v>
      </c>
      <c r="H140" s="7"/>
      <c r="I140" s="7"/>
      <c r="J140" s="68">
        <f t="shared" si="14"/>
        <v>92.857142857142861</v>
      </c>
    </row>
    <row r="141" spans="1:10" ht="15.75" thickBot="1" x14ac:dyDescent="0.3">
      <c r="A141" s="2"/>
      <c r="B141" s="3"/>
      <c r="C141" s="3"/>
      <c r="D141" s="7">
        <v>6</v>
      </c>
      <c r="E141" s="4" t="s">
        <v>14</v>
      </c>
      <c r="F141" s="7">
        <v>11</v>
      </c>
      <c r="G141" s="7">
        <v>3</v>
      </c>
      <c r="H141" s="7"/>
      <c r="I141" s="7"/>
      <c r="J141" s="68">
        <f t="shared" si="14"/>
        <v>92.857142857142861</v>
      </c>
    </row>
    <row r="142" spans="1:10" ht="15.75" thickBot="1" x14ac:dyDescent="0.3">
      <c r="A142" s="2"/>
      <c r="B142" s="3"/>
      <c r="C142" s="3"/>
      <c r="D142" s="7">
        <v>7</v>
      </c>
      <c r="E142" s="4" t="s">
        <v>21</v>
      </c>
      <c r="F142" s="7">
        <v>11</v>
      </c>
      <c r="G142" s="7">
        <v>3</v>
      </c>
      <c r="H142" s="7"/>
      <c r="I142" s="7"/>
      <c r="J142" s="68">
        <f t="shared" si="14"/>
        <v>92.857142857142861</v>
      </c>
    </row>
    <row r="143" spans="1:10" ht="15.75" thickBot="1" x14ac:dyDescent="0.3">
      <c r="A143" s="2"/>
      <c r="B143" s="3"/>
      <c r="C143" s="3"/>
      <c r="D143" s="7">
        <v>8</v>
      </c>
      <c r="E143" s="4" t="s">
        <v>27</v>
      </c>
      <c r="F143" s="7">
        <v>13</v>
      </c>
      <c r="G143" s="7">
        <v>1</v>
      </c>
      <c r="H143" s="7"/>
      <c r="I143" s="7"/>
      <c r="J143" s="68">
        <f t="shared" si="14"/>
        <v>97.61904761904762</v>
      </c>
    </row>
    <row r="144" spans="1:10" ht="15.75" thickBot="1" x14ac:dyDescent="0.3">
      <c r="A144" s="2"/>
      <c r="B144" s="3"/>
      <c r="C144" s="3"/>
      <c r="D144" s="7">
        <v>9</v>
      </c>
      <c r="E144" s="4" t="s">
        <v>15</v>
      </c>
      <c r="F144" s="7">
        <v>8</v>
      </c>
      <c r="G144" s="7">
        <v>4</v>
      </c>
      <c r="H144" s="7"/>
      <c r="I144" s="7">
        <v>2</v>
      </c>
      <c r="J144" s="68">
        <f t="shared" si="14"/>
        <v>76.19047619047619</v>
      </c>
    </row>
    <row r="145" spans="1:10" ht="23.25" thickBot="1" x14ac:dyDescent="0.3">
      <c r="A145" s="2"/>
      <c r="B145" s="3"/>
      <c r="C145" s="3"/>
      <c r="D145" s="7">
        <v>10</v>
      </c>
      <c r="E145" s="4" t="s">
        <v>16</v>
      </c>
      <c r="F145" s="7">
        <v>13</v>
      </c>
      <c r="G145" s="7">
        <v>1</v>
      </c>
      <c r="H145" s="7"/>
      <c r="I145" s="7"/>
      <c r="J145" s="68">
        <f t="shared" si="14"/>
        <v>97.61904761904762</v>
      </c>
    </row>
    <row r="146" spans="1:10" ht="15.75" thickBot="1" x14ac:dyDescent="0.3">
      <c r="A146" s="2"/>
      <c r="B146" s="3"/>
      <c r="C146" s="3"/>
      <c r="D146" s="7">
        <v>11</v>
      </c>
      <c r="E146" s="4" t="s">
        <v>20</v>
      </c>
      <c r="F146" s="7">
        <v>13</v>
      </c>
      <c r="G146" s="7">
        <v>1</v>
      </c>
      <c r="H146" s="7"/>
      <c r="I146" s="7"/>
      <c r="J146" s="68">
        <f t="shared" si="14"/>
        <v>97.61904761904762</v>
      </c>
    </row>
    <row r="147" spans="1:10" ht="15.75" thickBot="1" x14ac:dyDescent="0.3">
      <c r="A147" s="2"/>
      <c r="B147" s="3"/>
      <c r="C147" s="3"/>
      <c r="D147" s="7">
        <v>12</v>
      </c>
      <c r="E147" s="4" t="s">
        <v>22</v>
      </c>
      <c r="F147" s="7">
        <v>12</v>
      </c>
      <c r="G147" s="7">
        <v>2</v>
      </c>
      <c r="H147" s="7"/>
      <c r="I147" s="7"/>
      <c r="J147" s="68">
        <f t="shared" si="14"/>
        <v>95.238095238095241</v>
      </c>
    </row>
    <row r="148" spans="1:10" ht="15.75" thickBot="1" x14ac:dyDescent="0.3">
      <c r="A148" s="2"/>
      <c r="B148" s="3"/>
      <c r="C148" s="3"/>
      <c r="D148" s="7">
        <v>13</v>
      </c>
      <c r="E148" s="4" t="s">
        <v>17</v>
      </c>
      <c r="F148" s="7">
        <v>13</v>
      </c>
      <c r="G148" s="7">
        <v>1</v>
      </c>
      <c r="H148" s="7"/>
      <c r="I148" s="7"/>
      <c r="J148" s="68">
        <f t="shared" si="14"/>
        <v>97.61904761904762</v>
      </c>
    </row>
    <row r="149" spans="1:10" ht="15.75" thickBot="1" x14ac:dyDescent="0.3">
      <c r="A149" s="2"/>
      <c r="B149" s="3"/>
      <c r="C149" s="3"/>
      <c r="D149" s="7">
        <v>14</v>
      </c>
      <c r="E149" s="4" t="s">
        <v>18</v>
      </c>
      <c r="F149" s="7">
        <v>12</v>
      </c>
      <c r="G149" s="7">
        <v>2</v>
      </c>
      <c r="H149" s="7"/>
      <c r="I149" s="7"/>
      <c r="J149" s="68">
        <f t="shared" si="14"/>
        <v>95.238095238095241</v>
      </c>
    </row>
    <row r="150" spans="1:10" ht="15.75" thickBot="1" x14ac:dyDescent="0.3">
      <c r="A150" s="2"/>
      <c r="B150" s="3"/>
      <c r="C150" s="3"/>
      <c r="D150" s="7">
        <v>15</v>
      </c>
      <c r="E150" s="4" t="s">
        <v>19</v>
      </c>
      <c r="F150" s="7">
        <v>11</v>
      </c>
      <c r="G150" s="7">
        <v>2</v>
      </c>
      <c r="H150" s="7">
        <v>1</v>
      </c>
      <c r="I150" s="7"/>
      <c r="J150" s="68">
        <f t="shared" si="14"/>
        <v>90.476190476190482</v>
      </c>
    </row>
    <row r="151" spans="1:10" ht="15.75" thickBot="1" x14ac:dyDescent="0.3">
      <c r="A151" s="2"/>
      <c r="B151" s="3"/>
      <c r="C151" s="3"/>
      <c r="D151" s="7"/>
      <c r="E151" s="4" t="s">
        <v>6</v>
      </c>
      <c r="F151" s="79">
        <f>SUM(F136:F150)/15</f>
        <v>11.066666666666666</v>
      </c>
      <c r="G151" s="79">
        <f t="shared" ref="G151:I151" si="15">SUM(G136:G150)/15</f>
        <v>2.7333333333333334</v>
      </c>
      <c r="H151" s="79">
        <f t="shared" si="15"/>
        <v>6.6666666666666666E-2</v>
      </c>
      <c r="I151" s="79">
        <f t="shared" si="15"/>
        <v>0.13333333333333333</v>
      </c>
      <c r="J151" s="80">
        <f>SUM(J136:J150)/15</f>
        <v>92.222222222222229</v>
      </c>
    </row>
    <row r="152" spans="1:10" ht="24" x14ac:dyDescent="0.25">
      <c r="A152" s="213" t="s">
        <v>163</v>
      </c>
      <c r="B152" s="259">
        <v>36</v>
      </c>
      <c r="C152" s="267">
        <v>14</v>
      </c>
      <c r="D152" s="212">
        <v>42</v>
      </c>
      <c r="E152" s="268"/>
      <c r="F152" s="267">
        <v>3</v>
      </c>
      <c r="G152" s="267">
        <v>2</v>
      </c>
      <c r="H152" s="214">
        <v>1</v>
      </c>
      <c r="I152" s="214">
        <v>0</v>
      </c>
      <c r="J152" s="263" t="s">
        <v>62</v>
      </c>
    </row>
    <row r="153" spans="1:10" ht="15.75" thickBot="1" x14ac:dyDescent="0.3">
      <c r="A153" s="210" t="s">
        <v>28</v>
      </c>
      <c r="B153" s="260"/>
      <c r="C153" s="260"/>
      <c r="D153" s="210"/>
      <c r="E153" s="262"/>
      <c r="F153" s="260"/>
      <c r="G153" s="260"/>
      <c r="H153" s="211"/>
      <c r="I153" s="211"/>
      <c r="J153" s="264"/>
    </row>
    <row r="154" spans="1:10" ht="15.75" thickBot="1" x14ac:dyDescent="0.3">
      <c r="A154" s="2"/>
      <c r="B154" s="3"/>
      <c r="C154" s="3"/>
      <c r="D154" s="7">
        <v>1</v>
      </c>
      <c r="E154" s="4" t="s">
        <v>9</v>
      </c>
      <c r="F154" s="7">
        <v>8</v>
      </c>
      <c r="G154" s="7">
        <v>6</v>
      </c>
      <c r="H154" s="7"/>
      <c r="I154" s="7"/>
      <c r="J154" s="68">
        <f>SUM((F154*3+G154*2+H154*1+I154*0)*100/42)</f>
        <v>85.714285714285708</v>
      </c>
    </row>
    <row r="155" spans="1:10" ht="23.25" thickBot="1" x14ac:dyDescent="0.3">
      <c r="A155" s="2"/>
      <c r="B155" s="3"/>
      <c r="C155" s="3"/>
      <c r="D155" s="7">
        <v>2</v>
      </c>
      <c r="E155" s="4" t="s">
        <v>10</v>
      </c>
      <c r="F155" s="7">
        <v>7</v>
      </c>
      <c r="G155" s="7">
        <v>7</v>
      </c>
      <c r="H155" s="7"/>
      <c r="I155" s="7"/>
      <c r="J155" s="68">
        <f t="shared" ref="J155:J168" si="16">SUM((F155*3+G155*2+H155*1+I155*0)*100/42)</f>
        <v>83.333333333333329</v>
      </c>
    </row>
    <row r="156" spans="1:10" ht="15.75" thickBot="1" x14ac:dyDescent="0.3">
      <c r="A156" s="2"/>
      <c r="B156" s="3"/>
      <c r="C156" s="3"/>
      <c r="D156" s="7">
        <v>3</v>
      </c>
      <c r="E156" s="4" t="s">
        <v>11</v>
      </c>
      <c r="F156" s="7">
        <v>12</v>
      </c>
      <c r="G156" s="7">
        <v>2</v>
      </c>
      <c r="H156" s="7"/>
      <c r="I156" s="7"/>
      <c r="J156" s="68">
        <f t="shared" si="16"/>
        <v>95.238095238095241</v>
      </c>
    </row>
    <row r="157" spans="1:10" ht="15.75" thickBot="1" x14ac:dyDescent="0.3">
      <c r="A157" s="2"/>
      <c r="B157" s="3"/>
      <c r="C157" s="3"/>
      <c r="D157" s="7">
        <v>4</v>
      </c>
      <c r="E157" s="4" t="s">
        <v>12</v>
      </c>
      <c r="F157" s="7">
        <v>11</v>
      </c>
      <c r="G157" s="7">
        <v>3</v>
      </c>
      <c r="H157" s="7"/>
      <c r="I157" s="7"/>
      <c r="J157" s="68">
        <f t="shared" si="16"/>
        <v>92.857142857142861</v>
      </c>
    </row>
    <row r="158" spans="1:10" ht="15.75" thickBot="1" x14ac:dyDescent="0.3">
      <c r="A158" s="2"/>
      <c r="B158" s="3"/>
      <c r="C158" s="3"/>
      <c r="D158" s="7">
        <v>5</v>
      </c>
      <c r="E158" s="4" t="s">
        <v>13</v>
      </c>
      <c r="F158" s="7">
        <v>11</v>
      </c>
      <c r="G158" s="7">
        <v>3</v>
      </c>
      <c r="H158" s="7"/>
      <c r="I158" s="7"/>
      <c r="J158" s="68">
        <f t="shared" si="16"/>
        <v>92.857142857142861</v>
      </c>
    </row>
    <row r="159" spans="1:10" ht="15.75" thickBot="1" x14ac:dyDescent="0.3">
      <c r="A159" s="2"/>
      <c r="B159" s="3"/>
      <c r="C159" s="3"/>
      <c r="D159" s="7">
        <v>6</v>
      </c>
      <c r="E159" s="4" t="s">
        <v>14</v>
      </c>
      <c r="F159" s="7">
        <v>11</v>
      </c>
      <c r="G159" s="7">
        <v>3</v>
      </c>
      <c r="H159" s="7"/>
      <c r="I159" s="7"/>
      <c r="J159" s="68">
        <f t="shared" si="16"/>
        <v>92.857142857142861</v>
      </c>
    </row>
    <row r="160" spans="1:10" ht="15.75" thickBot="1" x14ac:dyDescent="0.3">
      <c r="A160" s="2"/>
      <c r="B160" s="3"/>
      <c r="C160" s="3"/>
      <c r="D160" s="7">
        <v>7</v>
      </c>
      <c r="E160" s="4" t="s">
        <v>21</v>
      </c>
      <c r="F160" s="7">
        <v>11</v>
      </c>
      <c r="G160" s="7">
        <v>3</v>
      </c>
      <c r="H160" s="7"/>
      <c r="I160" s="7"/>
      <c r="J160" s="68">
        <f t="shared" si="16"/>
        <v>92.857142857142861</v>
      </c>
    </row>
    <row r="161" spans="1:10" ht="15.75" thickBot="1" x14ac:dyDescent="0.3">
      <c r="A161" s="2"/>
      <c r="B161" s="3"/>
      <c r="C161" s="3"/>
      <c r="D161" s="7">
        <v>8</v>
      </c>
      <c r="E161" s="4" t="s">
        <v>27</v>
      </c>
      <c r="F161" s="7">
        <v>13</v>
      </c>
      <c r="G161" s="7">
        <v>1</v>
      </c>
      <c r="H161" s="7"/>
      <c r="I161" s="7"/>
      <c r="J161" s="68">
        <f t="shared" si="16"/>
        <v>97.61904761904762</v>
      </c>
    </row>
    <row r="162" spans="1:10" ht="15.75" thickBot="1" x14ac:dyDescent="0.3">
      <c r="A162" s="2"/>
      <c r="B162" s="3"/>
      <c r="C162" s="3"/>
      <c r="D162" s="7">
        <v>9</v>
      </c>
      <c r="E162" s="4" t="s">
        <v>15</v>
      </c>
      <c r="F162" s="7">
        <v>8</v>
      </c>
      <c r="G162" s="7">
        <v>4</v>
      </c>
      <c r="H162" s="7"/>
      <c r="I162" s="7">
        <v>2</v>
      </c>
      <c r="J162" s="68">
        <f t="shared" si="16"/>
        <v>76.19047619047619</v>
      </c>
    </row>
    <row r="163" spans="1:10" ht="23.25" thickBot="1" x14ac:dyDescent="0.3">
      <c r="A163" s="2"/>
      <c r="B163" s="3"/>
      <c r="C163" s="3"/>
      <c r="D163" s="7">
        <v>10</v>
      </c>
      <c r="E163" s="4" t="s">
        <v>16</v>
      </c>
      <c r="F163" s="7">
        <v>13</v>
      </c>
      <c r="G163" s="7">
        <v>1</v>
      </c>
      <c r="H163" s="7"/>
      <c r="I163" s="7"/>
      <c r="J163" s="68">
        <f t="shared" si="16"/>
        <v>97.61904761904762</v>
      </c>
    </row>
    <row r="164" spans="1:10" ht="15.75" thickBot="1" x14ac:dyDescent="0.3">
      <c r="A164" s="2"/>
      <c r="B164" s="3"/>
      <c r="C164" s="3"/>
      <c r="D164" s="7">
        <v>11</v>
      </c>
      <c r="E164" s="4" t="s">
        <v>20</v>
      </c>
      <c r="F164" s="7">
        <v>13</v>
      </c>
      <c r="G164" s="7">
        <v>1</v>
      </c>
      <c r="H164" s="7"/>
      <c r="I164" s="7"/>
      <c r="J164" s="68">
        <f t="shared" si="16"/>
        <v>97.61904761904762</v>
      </c>
    </row>
    <row r="165" spans="1:10" ht="15.75" thickBot="1" x14ac:dyDescent="0.3">
      <c r="A165" s="2"/>
      <c r="B165" s="3"/>
      <c r="C165" s="3"/>
      <c r="D165" s="7">
        <v>12</v>
      </c>
      <c r="E165" s="4" t="s">
        <v>22</v>
      </c>
      <c r="F165" s="7">
        <v>12</v>
      </c>
      <c r="G165" s="7">
        <v>2</v>
      </c>
      <c r="H165" s="7"/>
      <c r="I165" s="7"/>
      <c r="J165" s="68">
        <f t="shared" si="16"/>
        <v>95.238095238095241</v>
      </c>
    </row>
    <row r="166" spans="1:10" ht="15.75" thickBot="1" x14ac:dyDescent="0.3">
      <c r="A166" s="2"/>
      <c r="B166" s="3"/>
      <c r="C166" s="3"/>
      <c r="D166" s="7">
        <v>13</v>
      </c>
      <c r="E166" s="4" t="s">
        <v>17</v>
      </c>
      <c r="F166" s="7">
        <v>13</v>
      </c>
      <c r="G166" s="7">
        <v>1</v>
      </c>
      <c r="H166" s="7"/>
      <c r="I166" s="7"/>
      <c r="J166" s="68">
        <f t="shared" si="16"/>
        <v>97.61904761904762</v>
      </c>
    </row>
    <row r="167" spans="1:10" ht="15.75" thickBot="1" x14ac:dyDescent="0.3">
      <c r="A167" s="2"/>
      <c r="B167" s="3"/>
      <c r="C167" s="3"/>
      <c r="D167" s="7">
        <v>14</v>
      </c>
      <c r="E167" s="4" t="s">
        <v>18</v>
      </c>
      <c r="F167" s="7">
        <v>12</v>
      </c>
      <c r="G167" s="7">
        <v>2</v>
      </c>
      <c r="H167" s="7"/>
      <c r="I167" s="7"/>
      <c r="J167" s="68">
        <f t="shared" si="16"/>
        <v>95.238095238095241</v>
      </c>
    </row>
    <row r="168" spans="1:10" ht="15.75" thickBot="1" x14ac:dyDescent="0.3">
      <c r="A168" s="2"/>
      <c r="B168" s="3"/>
      <c r="C168" s="3"/>
      <c r="D168" s="7">
        <v>15</v>
      </c>
      <c r="E168" s="4" t="s">
        <v>19</v>
      </c>
      <c r="F168" s="7">
        <v>11</v>
      </c>
      <c r="G168" s="7">
        <v>2</v>
      </c>
      <c r="H168" s="7">
        <v>1</v>
      </c>
      <c r="I168" s="7"/>
      <c r="J168" s="68">
        <f t="shared" si="16"/>
        <v>90.476190476190482</v>
      </c>
    </row>
    <row r="169" spans="1:10" ht="15.75" thickBot="1" x14ac:dyDescent="0.3">
      <c r="A169" s="2"/>
      <c r="B169" s="3"/>
      <c r="C169" s="3"/>
      <c r="D169" s="7"/>
      <c r="E169" s="4" t="s">
        <v>6</v>
      </c>
      <c r="F169" s="79">
        <f>SUM(F154:F168)/15</f>
        <v>11.066666666666666</v>
      </c>
      <c r="G169" s="79">
        <f t="shared" ref="G169:I169" si="17">SUM(G154:G168)/15</f>
        <v>2.7333333333333334</v>
      </c>
      <c r="H169" s="79">
        <f t="shared" si="17"/>
        <v>6.6666666666666666E-2</v>
      </c>
      <c r="I169" s="79">
        <f t="shared" si="17"/>
        <v>0.13333333333333333</v>
      </c>
      <c r="J169" s="80">
        <f>SUM(J154:J168)/15</f>
        <v>92.222222222222229</v>
      </c>
    </row>
    <row r="170" spans="1:10" ht="24" x14ac:dyDescent="0.25">
      <c r="A170" s="213" t="s">
        <v>215</v>
      </c>
      <c r="B170" s="259">
        <v>36</v>
      </c>
      <c r="C170" s="267">
        <v>14</v>
      </c>
      <c r="D170" s="74">
        <v>42</v>
      </c>
      <c r="E170" s="268"/>
      <c r="F170" s="267">
        <v>3</v>
      </c>
      <c r="G170" s="267">
        <v>2</v>
      </c>
      <c r="H170" s="13">
        <v>1</v>
      </c>
      <c r="I170" s="13">
        <v>0</v>
      </c>
      <c r="J170" s="263" t="s">
        <v>62</v>
      </c>
    </row>
    <row r="171" spans="1:10" ht="15.75" thickBot="1" x14ac:dyDescent="0.3">
      <c r="A171" s="234" t="s">
        <v>275</v>
      </c>
      <c r="B171" s="260"/>
      <c r="C171" s="260"/>
      <c r="D171" s="47"/>
      <c r="E171" s="262"/>
      <c r="F171" s="260"/>
      <c r="G171" s="260"/>
      <c r="H171" s="14"/>
      <c r="I171" s="14"/>
      <c r="J171" s="264"/>
    </row>
    <row r="172" spans="1:10" ht="15.75" thickBot="1" x14ac:dyDescent="0.3">
      <c r="A172" s="2"/>
      <c r="B172" s="3"/>
      <c r="C172" s="3"/>
      <c r="D172" s="7">
        <v>1</v>
      </c>
      <c r="E172" s="4" t="s">
        <v>9</v>
      </c>
      <c r="F172" s="7">
        <v>6</v>
      </c>
      <c r="G172" s="7">
        <v>7</v>
      </c>
      <c r="H172" s="7">
        <v>1</v>
      </c>
      <c r="I172" s="7"/>
      <c r="J172" s="68">
        <f>SUM((F172*3+G172*2+H172*1+I172*0)*100/42)</f>
        <v>78.571428571428569</v>
      </c>
    </row>
    <row r="173" spans="1:10" ht="23.25" thickBot="1" x14ac:dyDescent="0.3">
      <c r="A173" s="2"/>
      <c r="B173" s="3"/>
      <c r="C173" s="3"/>
      <c r="D173" s="7">
        <v>2</v>
      </c>
      <c r="E173" s="4" t="s">
        <v>10</v>
      </c>
      <c r="F173" s="7">
        <v>5</v>
      </c>
      <c r="G173" s="7">
        <v>9</v>
      </c>
      <c r="H173" s="7"/>
      <c r="I173" s="7"/>
      <c r="J173" s="68">
        <f t="shared" ref="J173:J186" si="18">SUM((F173*3+G173*2+H173*1+I173*0)*100/42)</f>
        <v>78.571428571428569</v>
      </c>
    </row>
    <row r="174" spans="1:10" ht="15.75" thickBot="1" x14ac:dyDescent="0.3">
      <c r="A174" s="2"/>
      <c r="B174" s="3"/>
      <c r="C174" s="3"/>
      <c r="D174" s="7">
        <v>3</v>
      </c>
      <c r="E174" s="4" t="s">
        <v>11</v>
      </c>
      <c r="F174" s="7">
        <v>5</v>
      </c>
      <c r="G174" s="7">
        <v>5</v>
      </c>
      <c r="H174" s="7">
        <v>4</v>
      </c>
      <c r="I174" s="7"/>
      <c r="J174" s="68">
        <f t="shared" si="18"/>
        <v>69.047619047619051</v>
      </c>
    </row>
    <row r="175" spans="1:10" ht="15.75" thickBot="1" x14ac:dyDescent="0.3">
      <c r="A175" s="2"/>
      <c r="B175" s="3"/>
      <c r="C175" s="3"/>
      <c r="D175" s="7">
        <v>4</v>
      </c>
      <c r="E175" s="4" t="s">
        <v>12</v>
      </c>
      <c r="F175" s="7">
        <v>5</v>
      </c>
      <c r="G175" s="7">
        <v>7</v>
      </c>
      <c r="H175" s="7">
        <v>2</v>
      </c>
      <c r="I175" s="7"/>
      <c r="J175" s="68">
        <f t="shared" si="18"/>
        <v>73.80952380952381</v>
      </c>
    </row>
    <row r="176" spans="1:10" ht="15.75" thickBot="1" x14ac:dyDescent="0.3">
      <c r="A176" s="2"/>
      <c r="B176" s="3"/>
      <c r="C176" s="3"/>
      <c r="D176" s="7">
        <v>5</v>
      </c>
      <c r="E176" s="4" t="s">
        <v>13</v>
      </c>
      <c r="F176" s="7">
        <v>4</v>
      </c>
      <c r="G176" s="7">
        <v>6</v>
      </c>
      <c r="H176" s="7">
        <v>4</v>
      </c>
      <c r="I176" s="7"/>
      <c r="J176" s="68">
        <f t="shared" si="18"/>
        <v>66.666666666666671</v>
      </c>
    </row>
    <row r="177" spans="1:10" ht="15.75" thickBot="1" x14ac:dyDescent="0.3">
      <c r="A177" s="2"/>
      <c r="B177" s="3"/>
      <c r="C177" s="3"/>
      <c r="D177" s="7">
        <v>6</v>
      </c>
      <c r="E177" s="4" t="s">
        <v>14</v>
      </c>
      <c r="F177" s="7">
        <v>9</v>
      </c>
      <c r="G177" s="7">
        <v>5</v>
      </c>
      <c r="H177" s="7"/>
      <c r="I177" s="7"/>
      <c r="J177" s="68">
        <f t="shared" si="18"/>
        <v>88.095238095238102</v>
      </c>
    </row>
    <row r="178" spans="1:10" ht="15.75" thickBot="1" x14ac:dyDescent="0.3">
      <c r="A178" s="2"/>
      <c r="B178" s="3"/>
      <c r="C178" s="3"/>
      <c r="D178" s="7">
        <v>7</v>
      </c>
      <c r="E178" s="4" t="s">
        <v>21</v>
      </c>
      <c r="F178" s="7">
        <v>9</v>
      </c>
      <c r="G178" s="7">
        <v>3</v>
      </c>
      <c r="H178" s="7">
        <v>2</v>
      </c>
      <c r="I178" s="7"/>
      <c r="J178" s="68">
        <f t="shared" si="18"/>
        <v>83.333333333333329</v>
      </c>
    </row>
    <row r="179" spans="1:10" ht="15.75" thickBot="1" x14ac:dyDescent="0.3">
      <c r="A179" s="2"/>
      <c r="B179" s="3"/>
      <c r="C179" s="3"/>
      <c r="D179" s="7">
        <v>8</v>
      </c>
      <c r="E179" s="4" t="s">
        <v>27</v>
      </c>
      <c r="F179" s="7">
        <v>7</v>
      </c>
      <c r="G179" s="7">
        <v>5</v>
      </c>
      <c r="H179" s="7">
        <v>2</v>
      </c>
      <c r="I179" s="7"/>
      <c r="J179" s="68">
        <f t="shared" si="18"/>
        <v>78.571428571428569</v>
      </c>
    </row>
    <row r="180" spans="1:10" ht="15.75" thickBot="1" x14ac:dyDescent="0.3">
      <c r="A180" s="2"/>
      <c r="B180" s="3"/>
      <c r="C180" s="3"/>
      <c r="D180" s="7">
        <v>9</v>
      </c>
      <c r="E180" s="4" t="s">
        <v>15</v>
      </c>
      <c r="F180" s="7">
        <v>2</v>
      </c>
      <c r="G180" s="7">
        <v>6</v>
      </c>
      <c r="H180" s="7">
        <v>5</v>
      </c>
      <c r="I180" s="7">
        <v>1</v>
      </c>
      <c r="J180" s="68">
        <f t="shared" si="18"/>
        <v>54.761904761904759</v>
      </c>
    </row>
    <row r="181" spans="1:10" ht="23.25" thickBot="1" x14ac:dyDescent="0.3">
      <c r="A181" s="2"/>
      <c r="B181" s="3"/>
      <c r="C181" s="3"/>
      <c r="D181" s="7">
        <v>10</v>
      </c>
      <c r="E181" s="4" t="s">
        <v>16</v>
      </c>
      <c r="F181" s="7">
        <v>6</v>
      </c>
      <c r="G181" s="7">
        <v>5</v>
      </c>
      <c r="H181" s="7">
        <v>3</v>
      </c>
      <c r="I181" s="7"/>
      <c r="J181" s="68">
        <f t="shared" si="18"/>
        <v>73.80952380952381</v>
      </c>
    </row>
    <row r="182" spans="1:10" ht="15.75" thickBot="1" x14ac:dyDescent="0.3">
      <c r="A182" s="2"/>
      <c r="B182" s="3"/>
      <c r="C182" s="3"/>
      <c r="D182" s="7">
        <v>11</v>
      </c>
      <c r="E182" s="4" t="s">
        <v>20</v>
      </c>
      <c r="F182" s="7">
        <v>7</v>
      </c>
      <c r="G182" s="7">
        <v>6</v>
      </c>
      <c r="H182" s="7">
        <v>1</v>
      </c>
      <c r="I182" s="7"/>
      <c r="J182" s="68">
        <f t="shared" si="18"/>
        <v>80.952380952380949</v>
      </c>
    </row>
    <row r="183" spans="1:10" ht="15.75" thickBot="1" x14ac:dyDescent="0.3">
      <c r="A183" s="2"/>
      <c r="B183" s="3"/>
      <c r="C183" s="3"/>
      <c r="D183" s="7">
        <v>12</v>
      </c>
      <c r="E183" s="4" t="s">
        <v>22</v>
      </c>
      <c r="F183" s="7">
        <v>6</v>
      </c>
      <c r="G183" s="7">
        <v>7</v>
      </c>
      <c r="H183" s="7">
        <v>1</v>
      </c>
      <c r="I183" s="7"/>
      <c r="J183" s="68">
        <f t="shared" si="18"/>
        <v>78.571428571428569</v>
      </c>
    </row>
    <row r="184" spans="1:10" ht="15.75" thickBot="1" x14ac:dyDescent="0.3">
      <c r="A184" s="2"/>
      <c r="B184" s="3"/>
      <c r="C184" s="3"/>
      <c r="D184" s="7">
        <v>13</v>
      </c>
      <c r="E184" s="4" t="s">
        <v>17</v>
      </c>
      <c r="F184" s="7">
        <v>9</v>
      </c>
      <c r="G184" s="7">
        <v>2</v>
      </c>
      <c r="H184" s="7">
        <v>3</v>
      </c>
      <c r="I184" s="7"/>
      <c r="J184" s="68">
        <f t="shared" si="18"/>
        <v>80.952380952380949</v>
      </c>
    </row>
    <row r="185" spans="1:10" ht="15.75" thickBot="1" x14ac:dyDescent="0.3">
      <c r="A185" s="2"/>
      <c r="B185" s="3"/>
      <c r="C185" s="3"/>
      <c r="D185" s="7">
        <v>14</v>
      </c>
      <c r="E185" s="4" t="s">
        <v>18</v>
      </c>
      <c r="F185" s="7">
        <v>6</v>
      </c>
      <c r="G185" s="7">
        <v>7</v>
      </c>
      <c r="H185" s="7">
        <v>1</v>
      </c>
      <c r="I185" s="7"/>
      <c r="J185" s="68">
        <f t="shared" si="18"/>
        <v>78.571428571428569</v>
      </c>
    </row>
    <row r="186" spans="1:10" ht="15.75" thickBot="1" x14ac:dyDescent="0.3">
      <c r="A186" s="2"/>
      <c r="B186" s="3"/>
      <c r="C186" s="3"/>
      <c r="D186" s="7">
        <v>15</v>
      </c>
      <c r="E186" s="4" t="s">
        <v>19</v>
      </c>
      <c r="F186" s="7">
        <v>10</v>
      </c>
      <c r="G186" s="7">
        <v>3</v>
      </c>
      <c r="H186" s="7">
        <v>1</v>
      </c>
      <c r="I186" s="7"/>
      <c r="J186" s="68">
        <f t="shared" si="18"/>
        <v>88.095238095238102</v>
      </c>
    </row>
    <row r="187" spans="1:10" ht="15.75" thickBot="1" x14ac:dyDescent="0.3">
      <c r="A187" s="2"/>
      <c r="B187" s="3"/>
      <c r="C187" s="3"/>
      <c r="D187" s="7"/>
      <c r="E187" s="4" t="s">
        <v>6</v>
      </c>
      <c r="F187" s="79">
        <f>SUM(F172:F186)/15</f>
        <v>6.4</v>
      </c>
      <c r="G187" s="79">
        <f t="shared" ref="G187:I187" si="19">SUM(G172:G186)/15</f>
        <v>5.5333333333333332</v>
      </c>
      <c r="H187" s="79">
        <f t="shared" si="19"/>
        <v>2</v>
      </c>
      <c r="I187" s="79">
        <f t="shared" si="19"/>
        <v>6.6666666666666666E-2</v>
      </c>
      <c r="J187" s="80">
        <f>SUM(J172:J186)/15</f>
        <v>76.825396825396837</v>
      </c>
    </row>
    <row r="188" spans="1:10" ht="15.75" thickBot="1" x14ac:dyDescent="0.3">
      <c r="A188" s="270" t="s">
        <v>46</v>
      </c>
      <c r="B188" s="271"/>
      <c r="C188" s="271"/>
      <c r="D188" s="271"/>
      <c r="E188" s="271"/>
      <c r="F188" s="271"/>
      <c r="G188" s="271"/>
      <c r="H188" s="271"/>
      <c r="I188" s="271"/>
      <c r="J188" s="272"/>
    </row>
    <row r="189" spans="1:10" ht="84.75" thickBot="1" x14ac:dyDescent="0.3">
      <c r="A189" s="215" t="s">
        <v>182</v>
      </c>
      <c r="B189" s="290">
        <v>24</v>
      </c>
      <c r="C189" s="267">
        <v>12</v>
      </c>
      <c r="D189" s="74">
        <v>36</v>
      </c>
      <c r="E189" s="268"/>
      <c r="F189" s="267">
        <v>3</v>
      </c>
      <c r="G189" s="295">
        <v>2</v>
      </c>
      <c r="H189" s="88">
        <v>1</v>
      </c>
      <c r="I189" s="89">
        <v>0</v>
      </c>
      <c r="J189" s="263" t="s">
        <v>62</v>
      </c>
    </row>
    <row r="190" spans="1:10" ht="15.75" thickBot="1" x14ac:dyDescent="0.3">
      <c r="A190" s="242" t="s">
        <v>47</v>
      </c>
      <c r="B190" s="273"/>
      <c r="C190" s="260"/>
      <c r="D190" s="47"/>
      <c r="E190" s="262"/>
      <c r="F190" s="260"/>
      <c r="G190" s="292"/>
      <c r="H190" s="55"/>
      <c r="I190" s="56"/>
      <c r="J190" s="264"/>
    </row>
    <row r="191" spans="1:10" ht="15.75" thickBot="1" x14ac:dyDescent="0.3">
      <c r="A191" s="2"/>
      <c r="B191" s="3"/>
      <c r="C191" s="3"/>
      <c r="D191" s="7">
        <v>1</v>
      </c>
      <c r="E191" s="4" t="s">
        <v>9</v>
      </c>
      <c r="F191" s="7">
        <v>8</v>
      </c>
      <c r="G191" s="7">
        <v>2</v>
      </c>
      <c r="H191" s="7">
        <v>2</v>
      </c>
      <c r="I191" s="7"/>
      <c r="J191" s="68">
        <f>SUM((F191*3+G191*2+H191*1+I191*0)*100/36)</f>
        <v>83.333333333333329</v>
      </c>
    </row>
    <row r="192" spans="1:10" ht="23.25" thickBot="1" x14ac:dyDescent="0.3">
      <c r="A192" s="2"/>
      <c r="B192" s="3"/>
      <c r="C192" s="3"/>
      <c r="D192" s="7">
        <v>2</v>
      </c>
      <c r="E192" s="4" t="s">
        <v>10</v>
      </c>
      <c r="F192" s="7">
        <v>8</v>
      </c>
      <c r="G192" s="7">
        <v>2</v>
      </c>
      <c r="H192" s="7">
        <v>1</v>
      </c>
      <c r="I192" s="7">
        <v>1</v>
      </c>
      <c r="J192" s="68">
        <f t="shared" ref="J192:J205" si="20">SUM((F192*3+G192*2+H192*1+I192*0)*100/36)</f>
        <v>80.555555555555557</v>
      </c>
    </row>
    <row r="193" spans="1:10" ht="15.75" thickBot="1" x14ac:dyDescent="0.3">
      <c r="A193" s="2"/>
      <c r="B193" s="3"/>
      <c r="C193" s="3"/>
      <c r="D193" s="7">
        <v>3</v>
      </c>
      <c r="E193" s="4" t="s">
        <v>11</v>
      </c>
      <c r="F193" s="7">
        <v>8</v>
      </c>
      <c r="G193" s="7">
        <v>3</v>
      </c>
      <c r="H193" s="7">
        <v>1</v>
      </c>
      <c r="I193" s="7"/>
      <c r="J193" s="68">
        <f t="shared" si="20"/>
        <v>86.111111111111114</v>
      </c>
    </row>
    <row r="194" spans="1:10" ht="15.75" thickBot="1" x14ac:dyDescent="0.3">
      <c r="A194" s="2"/>
      <c r="B194" s="3"/>
      <c r="C194" s="3"/>
      <c r="D194" s="7">
        <v>4</v>
      </c>
      <c r="E194" s="4" t="s">
        <v>12</v>
      </c>
      <c r="F194" s="7">
        <v>9</v>
      </c>
      <c r="G194" s="7">
        <v>2</v>
      </c>
      <c r="H194" s="7">
        <v>1</v>
      </c>
      <c r="I194" s="7"/>
      <c r="J194" s="68">
        <f t="shared" si="20"/>
        <v>88.888888888888886</v>
      </c>
    </row>
    <row r="195" spans="1:10" ht="15.75" thickBot="1" x14ac:dyDescent="0.3">
      <c r="A195" s="2"/>
      <c r="B195" s="3"/>
      <c r="C195" s="3"/>
      <c r="D195" s="7">
        <v>5</v>
      </c>
      <c r="E195" s="4" t="s">
        <v>13</v>
      </c>
      <c r="F195" s="7">
        <v>8</v>
      </c>
      <c r="G195" s="7">
        <v>1</v>
      </c>
      <c r="H195" s="7">
        <v>2</v>
      </c>
      <c r="I195" s="7">
        <v>2</v>
      </c>
      <c r="J195" s="68">
        <f t="shared" si="20"/>
        <v>77.777777777777771</v>
      </c>
    </row>
    <row r="196" spans="1:10" ht="15.75" thickBot="1" x14ac:dyDescent="0.3">
      <c r="A196" s="2"/>
      <c r="B196" s="3"/>
      <c r="C196" s="3"/>
      <c r="D196" s="7">
        <v>6</v>
      </c>
      <c r="E196" s="4" t="s">
        <v>14</v>
      </c>
      <c r="F196" s="7">
        <v>9</v>
      </c>
      <c r="G196" s="7">
        <v>1</v>
      </c>
      <c r="H196" s="7">
        <v>2</v>
      </c>
      <c r="I196" s="7"/>
      <c r="J196" s="68">
        <f t="shared" si="20"/>
        <v>86.111111111111114</v>
      </c>
    </row>
    <row r="197" spans="1:10" ht="15.75" thickBot="1" x14ac:dyDescent="0.3">
      <c r="A197" s="2"/>
      <c r="B197" s="3"/>
      <c r="C197" s="3"/>
      <c r="D197" s="7">
        <v>7</v>
      </c>
      <c r="E197" s="4" t="s">
        <v>21</v>
      </c>
      <c r="F197" s="7">
        <v>10</v>
      </c>
      <c r="G197" s="7">
        <v>2</v>
      </c>
      <c r="H197" s="7"/>
      <c r="I197" s="7"/>
      <c r="J197" s="68">
        <f t="shared" si="20"/>
        <v>94.444444444444443</v>
      </c>
    </row>
    <row r="198" spans="1:10" ht="15.75" thickBot="1" x14ac:dyDescent="0.3">
      <c r="A198" s="2"/>
      <c r="B198" s="3"/>
      <c r="C198" s="3"/>
      <c r="D198" s="7">
        <v>8</v>
      </c>
      <c r="E198" s="4" t="s">
        <v>27</v>
      </c>
      <c r="F198" s="7">
        <v>10</v>
      </c>
      <c r="G198" s="7">
        <v>2</v>
      </c>
      <c r="H198" s="7"/>
      <c r="I198" s="7"/>
      <c r="J198" s="68">
        <f t="shared" si="20"/>
        <v>94.444444444444443</v>
      </c>
    </row>
    <row r="199" spans="1:10" ht="15.75" thickBot="1" x14ac:dyDescent="0.3">
      <c r="A199" s="2"/>
      <c r="B199" s="3"/>
      <c r="C199" s="3"/>
      <c r="D199" s="7">
        <v>9</v>
      </c>
      <c r="E199" s="4" t="s">
        <v>15</v>
      </c>
      <c r="F199" s="7">
        <v>7</v>
      </c>
      <c r="G199" s="7">
        <v>2</v>
      </c>
      <c r="H199" s="7">
        <v>1</v>
      </c>
      <c r="I199" s="7">
        <v>2</v>
      </c>
      <c r="J199" s="68">
        <f t="shared" si="20"/>
        <v>72.222222222222229</v>
      </c>
    </row>
    <row r="200" spans="1:10" ht="23.25" thickBot="1" x14ac:dyDescent="0.3">
      <c r="A200" s="2"/>
      <c r="B200" s="3"/>
      <c r="C200" s="3"/>
      <c r="D200" s="7">
        <v>10</v>
      </c>
      <c r="E200" s="4" t="s">
        <v>16</v>
      </c>
      <c r="F200" s="7">
        <v>8</v>
      </c>
      <c r="G200" s="7">
        <v>2</v>
      </c>
      <c r="H200" s="7">
        <v>2</v>
      </c>
      <c r="I200" s="7"/>
      <c r="J200" s="68">
        <f t="shared" si="20"/>
        <v>83.333333333333329</v>
      </c>
    </row>
    <row r="201" spans="1:10" ht="15.75" thickBot="1" x14ac:dyDescent="0.3">
      <c r="A201" s="2"/>
      <c r="B201" s="3"/>
      <c r="C201" s="3"/>
      <c r="D201" s="7">
        <v>11</v>
      </c>
      <c r="E201" s="4" t="s">
        <v>20</v>
      </c>
      <c r="F201" s="7">
        <v>11</v>
      </c>
      <c r="G201" s="7">
        <v>1</v>
      </c>
      <c r="H201" s="7"/>
      <c r="I201" s="7"/>
      <c r="J201" s="68">
        <f t="shared" si="20"/>
        <v>97.222222222222229</v>
      </c>
    </row>
    <row r="202" spans="1:10" ht="15.75" thickBot="1" x14ac:dyDescent="0.3">
      <c r="A202" s="2"/>
      <c r="B202" s="3"/>
      <c r="C202" s="3"/>
      <c r="D202" s="7">
        <v>12</v>
      </c>
      <c r="E202" s="4" t="s">
        <v>22</v>
      </c>
      <c r="F202" s="7">
        <v>10</v>
      </c>
      <c r="G202" s="7">
        <v>1</v>
      </c>
      <c r="H202" s="7"/>
      <c r="I202" s="7">
        <v>1</v>
      </c>
      <c r="J202" s="68">
        <f t="shared" si="20"/>
        <v>88.888888888888886</v>
      </c>
    </row>
    <row r="203" spans="1:10" ht="15.75" thickBot="1" x14ac:dyDescent="0.3">
      <c r="A203" s="2"/>
      <c r="B203" s="3"/>
      <c r="C203" s="3"/>
      <c r="D203" s="7">
        <v>13</v>
      </c>
      <c r="E203" s="4" t="s">
        <v>17</v>
      </c>
      <c r="F203" s="7">
        <v>10</v>
      </c>
      <c r="G203" s="7">
        <v>2</v>
      </c>
      <c r="H203" s="7"/>
      <c r="I203" s="7"/>
      <c r="J203" s="68">
        <f t="shared" si="20"/>
        <v>94.444444444444443</v>
      </c>
    </row>
    <row r="204" spans="1:10" ht="15.75" thickBot="1" x14ac:dyDescent="0.3">
      <c r="A204" s="2"/>
      <c r="B204" s="3"/>
      <c r="C204" s="3"/>
      <c r="D204" s="7">
        <v>14</v>
      </c>
      <c r="E204" s="4" t="s">
        <v>18</v>
      </c>
      <c r="F204" s="7">
        <v>8</v>
      </c>
      <c r="G204" s="7">
        <v>4</v>
      </c>
      <c r="H204" s="7"/>
      <c r="I204" s="7"/>
      <c r="J204" s="68">
        <f t="shared" si="20"/>
        <v>88.888888888888886</v>
      </c>
    </row>
    <row r="205" spans="1:10" ht="15.75" thickBot="1" x14ac:dyDescent="0.3">
      <c r="A205" s="2"/>
      <c r="B205" s="3"/>
      <c r="C205" s="3"/>
      <c r="D205" s="7">
        <v>15</v>
      </c>
      <c r="E205" s="4" t="s">
        <v>19</v>
      </c>
      <c r="F205" s="7">
        <v>9</v>
      </c>
      <c r="G205" s="7">
        <v>3</v>
      </c>
      <c r="H205" s="7"/>
      <c r="I205" s="7"/>
      <c r="J205" s="68">
        <f t="shared" si="20"/>
        <v>91.666666666666671</v>
      </c>
    </row>
    <row r="206" spans="1:10" ht="15.75" thickBot="1" x14ac:dyDescent="0.3">
      <c r="A206" s="2"/>
      <c r="B206" s="3"/>
      <c r="C206" s="3"/>
      <c r="D206" s="7"/>
      <c r="E206" s="4" t="s">
        <v>6</v>
      </c>
      <c r="F206" s="79">
        <f>SUM(F191:F205)/15</f>
        <v>8.8666666666666671</v>
      </c>
      <c r="G206" s="79">
        <f t="shared" ref="G206:I206" si="21">SUM(G191:G205)/15</f>
        <v>2</v>
      </c>
      <c r="H206" s="79">
        <f t="shared" si="21"/>
        <v>0.8</v>
      </c>
      <c r="I206" s="79">
        <f t="shared" si="21"/>
        <v>0.4</v>
      </c>
      <c r="J206" s="80">
        <f>SUM(J191:J205)/15</f>
        <v>87.222222222222229</v>
      </c>
    </row>
    <row r="207" spans="1:10" ht="30" customHeight="1" thickBot="1" x14ac:dyDescent="0.3">
      <c r="A207" s="31" t="s">
        <v>164</v>
      </c>
      <c r="B207" s="269">
        <v>24</v>
      </c>
      <c r="C207" s="259">
        <v>12</v>
      </c>
      <c r="D207" s="73">
        <v>36</v>
      </c>
      <c r="E207" s="261"/>
      <c r="F207" s="259">
        <v>3</v>
      </c>
      <c r="G207" s="291">
        <v>2</v>
      </c>
      <c r="H207" s="53">
        <v>1</v>
      </c>
      <c r="I207" s="54">
        <v>0</v>
      </c>
      <c r="J207" s="263" t="s">
        <v>62</v>
      </c>
    </row>
    <row r="208" spans="1:10" ht="15.75" thickBot="1" x14ac:dyDescent="0.3">
      <c r="A208" s="47" t="s">
        <v>35</v>
      </c>
      <c r="B208" s="273"/>
      <c r="C208" s="260"/>
      <c r="D208" s="47"/>
      <c r="E208" s="262"/>
      <c r="F208" s="260"/>
      <c r="G208" s="292"/>
      <c r="H208" s="55"/>
      <c r="I208" s="56"/>
      <c r="J208" s="264"/>
    </row>
    <row r="209" spans="1:10" ht="15.75" thickBot="1" x14ac:dyDescent="0.3">
      <c r="A209" s="2"/>
      <c r="B209" s="3"/>
      <c r="C209" s="3"/>
      <c r="D209" s="7">
        <v>1</v>
      </c>
      <c r="E209" s="4" t="s">
        <v>9</v>
      </c>
      <c r="F209" s="7">
        <v>10</v>
      </c>
      <c r="G209" s="7">
        <v>2</v>
      </c>
      <c r="H209" s="7"/>
      <c r="I209" s="7"/>
      <c r="J209" s="68">
        <f>SUM((F209*3+G209*2+H209*1+I209*0)*100/36)</f>
        <v>94.444444444444443</v>
      </c>
    </row>
    <row r="210" spans="1:10" ht="23.25" thickBot="1" x14ac:dyDescent="0.3">
      <c r="A210" s="2"/>
      <c r="B210" s="3"/>
      <c r="C210" s="3"/>
      <c r="D210" s="7">
        <v>2</v>
      </c>
      <c r="E210" s="4" t="s">
        <v>10</v>
      </c>
      <c r="F210" s="7">
        <v>12</v>
      </c>
      <c r="G210" s="7"/>
      <c r="H210" s="7"/>
      <c r="I210" s="7"/>
      <c r="J210" s="68">
        <f t="shared" ref="J210:J223" si="22">SUM((F210*3+G210*2+H210*1+I210*0)*100/36)</f>
        <v>100</v>
      </c>
    </row>
    <row r="211" spans="1:10" ht="15.75" thickBot="1" x14ac:dyDescent="0.3">
      <c r="A211" s="2"/>
      <c r="B211" s="3"/>
      <c r="C211" s="3"/>
      <c r="D211" s="7">
        <v>3</v>
      </c>
      <c r="E211" s="4" t="s">
        <v>11</v>
      </c>
      <c r="F211" s="7">
        <v>12</v>
      </c>
      <c r="G211" s="7"/>
      <c r="H211" s="7"/>
      <c r="I211" s="7"/>
      <c r="J211" s="68">
        <f t="shared" si="22"/>
        <v>100</v>
      </c>
    </row>
    <row r="212" spans="1:10" ht="15.75" thickBot="1" x14ac:dyDescent="0.3">
      <c r="A212" s="2"/>
      <c r="B212" s="3"/>
      <c r="C212" s="3"/>
      <c r="D212" s="7">
        <v>4</v>
      </c>
      <c r="E212" s="4" t="s">
        <v>12</v>
      </c>
      <c r="F212" s="7">
        <v>11</v>
      </c>
      <c r="G212" s="7">
        <v>1</v>
      </c>
      <c r="H212" s="7"/>
      <c r="I212" s="7"/>
      <c r="J212" s="68">
        <f t="shared" si="22"/>
        <v>97.222222222222229</v>
      </c>
    </row>
    <row r="213" spans="1:10" ht="15.75" thickBot="1" x14ac:dyDescent="0.3">
      <c r="A213" s="2"/>
      <c r="B213" s="3"/>
      <c r="C213" s="3"/>
      <c r="D213" s="7">
        <v>5</v>
      </c>
      <c r="E213" s="4" t="s">
        <v>13</v>
      </c>
      <c r="F213" s="7">
        <v>9</v>
      </c>
      <c r="G213" s="7">
        <v>3</v>
      </c>
      <c r="H213" s="7"/>
      <c r="I213" s="7"/>
      <c r="J213" s="68">
        <f t="shared" si="22"/>
        <v>91.666666666666671</v>
      </c>
    </row>
    <row r="214" spans="1:10" ht="15.75" thickBot="1" x14ac:dyDescent="0.3">
      <c r="A214" s="2"/>
      <c r="B214" s="3"/>
      <c r="C214" s="3"/>
      <c r="D214" s="7">
        <v>6</v>
      </c>
      <c r="E214" s="4" t="s">
        <v>14</v>
      </c>
      <c r="F214" s="7">
        <v>10</v>
      </c>
      <c r="G214" s="7">
        <v>2</v>
      </c>
      <c r="H214" s="7"/>
      <c r="I214" s="7"/>
      <c r="J214" s="68">
        <f t="shared" si="22"/>
        <v>94.444444444444443</v>
      </c>
    </row>
    <row r="215" spans="1:10" ht="15.75" thickBot="1" x14ac:dyDescent="0.3">
      <c r="A215" s="2"/>
      <c r="B215" s="3"/>
      <c r="C215" s="3"/>
      <c r="D215" s="7">
        <v>7</v>
      </c>
      <c r="E215" s="4" t="s">
        <v>21</v>
      </c>
      <c r="F215" s="7">
        <v>12</v>
      </c>
      <c r="G215" s="7"/>
      <c r="H215" s="7"/>
      <c r="I215" s="7"/>
      <c r="J215" s="68">
        <f t="shared" si="22"/>
        <v>100</v>
      </c>
    </row>
    <row r="216" spans="1:10" ht="15.75" thickBot="1" x14ac:dyDescent="0.3">
      <c r="A216" s="2"/>
      <c r="B216" s="3"/>
      <c r="C216" s="3"/>
      <c r="D216" s="7">
        <v>8</v>
      </c>
      <c r="E216" s="4" t="s">
        <v>27</v>
      </c>
      <c r="F216" s="7">
        <v>10</v>
      </c>
      <c r="G216" s="7">
        <v>2</v>
      </c>
      <c r="H216" s="7"/>
      <c r="I216" s="7"/>
      <c r="J216" s="68">
        <f t="shared" si="22"/>
        <v>94.444444444444443</v>
      </c>
    </row>
    <row r="217" spans="1:10" ht="15.75" thickBot="1" x14ac:dyDescent="0.3">
      <c r="A217" s="2"/>
      <c r="B217" s="3"/>
      <c r="C217" s="3"/>
      <c r="D217" s="7">
        <v>9</v>
      </c>
      <c r="E217" s="4" t="s">
        <v>15</v>
      </c>
      <c r="F217" s="7">
        <v>10</v>
      </c>
      <c r="G217" s="7">
        <v>2</v>
      </c>
      <c r="H217" s="7"/>
      <c r="I217" s="7"/>
      <c r="J217" s="68">
        <f t="shared" si="22"/>
        <v>94.444444444444443</v>
      </c>
    </row>
    <row r="218" spans="1:10" ht="23.25" thickBot="1" x14ac:dyDescent="0.3">
      <c r="A218" s="2"/>
      <c r="B218" s="3"/>
      <c r="C218" s="3"/>
      <c r="D218" s="7">
        <v>10</v>
      </c>
      <c r="E218" s="4" t="s">
        <v>16</v>
      </c>
      <c r="F218" s="7">
        <v>12</v>
      </c>
      <c r="G218" s="7"/>
      <c r="H218" s="7"/>
      <c r="I218" s="7"/>
      <c r="J218" s="68">
        <f t="shared" si="22"/>
        <v>100</v>
      </c>
    </row>
    <row r="219" spans="1:10" ht="15.75" thickBot="1" x14ac:dyDescent="0.3">
      <c r="A219" s="2"/>
      <c r="B219" s="3"/>
      <c r="C219" s="3"/>
      <c r="D219" s="7">
        <v>11</v>
      </c>
      <c r="E219" s="4" t="s">
        <v>20</v>
      </c>
      <c r="F219" s="7">
        <v>12</v>
      </c>
      <c r="G219" s="7"/>
      <c r="H219" s="7"/>
      <c r="I219" s="7"/>
      <c r="J219" s="68">
        <f t="shared" si="22"/>
        <v>100</v>
      </c>
    </row>
    <row r="220" spans="1:10" ht="15.75" thickBot="1" x14ac:dyDescent="0.3">
      <c r="A220" s="2"/>
      <c r="B220" s="3"/>
      <c r="C220" s="3"/>
      <c r="D220" s="7">
        <v>12</v>
      </c>
      <c r="E220" s="4" t="s">
        <v>22</v>
      </c>
      <c r="F220" s="7">
        <v>11</v>
      </c>
      <c r="G220" s="7">
        <v>1</v>
      </c>
      <c r="H220" s="7"/>
      <c r="I220" s="7"/>
      <c r="J220" s="68">
        <f t="shared" si="22"/>
        <v>97.222222222222229</v>
      </c>
    </row>
    <row r="221" spans="1:10" ht="15.75" thickBot="1" x14ac:dyDescent="0.3">
      <c r="A221" s="2"/>
      <c r="B221" s="3"/>
      <c r="C221" s="3"/>
      <c r="D221" s="7">
        <v>13</v>
      </c>
      <c r="E221" s="4" t="s">
        <v>17</v>
      </c>
      <c r="F221" s="7">
        <v>11</v>
      </c>
      <c r="G221" s="7">
        <v>1</v>
      </c>
      <c r="H221" s="7"/>
      <c r="I221" s="7"/>
      <c r="J221" s="68">
        <f t="shared" si="22"/>
        <v>97.222222222222229</v>
      </c>
    </row>
    <row r="222" spans="1:10" ht="15.75" thickBot="1" x14ac:dyDescent="0.3">
      <c r="A222" s="2"/>
      <c r="B222" s="3"/>
      <c r="C222" s="3"/>
      <c r="D222" s="7">
        <v>14</v>
      </c>
      <c r="E222" s="4" t="s">
        <v>18</v>
      </c>
      <c r="F222" s="7">
        <v>11</v>
      </c>
      <c r="G222" s="7">
        <v>1</v>
      </c>
      <c r="H222" s="7"/>
      <c r="I222" s="7"/>
      <c r="J222" s="68">
        <f t="shared" si="22"/>
        <v>97.222222222222229</v>
      </c>
    </row>
    <row r="223" spans="1:10" ht="15.75" thickBot="1" x14ac:dyDescent="0.3">
      <c r="A223" s="2"/>
      <c r="B223" s="3"/>
      <c r="C223" s="3"/>
      <c r="D223" s="7">
        <v>15</v>
      </c>
      <c r="E223" s="4" t="s">
        <v>19</v>
      </c>
      <c r="F223" s="7">
        <v>12</v>
      </c>
      <c r="G223" s="7"/>
      <c r="H223" s="7"/>
      <c r="I223" s="7"/>
      <c r="J223" s="68">
        <f t="shared" si="22"/>
        <v>100</v>
      </c>
    </row>
    <row r="224" spans="1:10" ht="15.75" thickBot="1" x14ac:dyDescent="0.3">
      <c r="A224" s="2"/>
      <c r="B224" s="3"/>
      <c r="C224" s="3"/>
      <c r="D224" s="7"/>
      <c r="E224" s="4" t="s">
        <v>6</v>
      </c>
      <c r="F224" s="79">
        <f>SUM(F209:F223)/15</f>
        <v>11</v>
      </c>
      <c r="G224" s="79">
        <f t="shared" ref="G224:I224" si="23">SUM(G209:G223)/15</f>
        <v>1</v>
      </c>
      <c r="H224" s="79">
        <f t="shared" si="23"/>
        <v>0</v>
      </c>
      <c r="I224" s="79">
        <f t="shared" si="23"/>
        <v>0</v>
      </c>
      <c r="J224" s="80">
        <f>SUM(J209:J223)/15</f>
        <v>97.222222222222214</v>
      </c>
    </row>
    <row r="225" spans="1:10" ht="28.5" customHeight="1" thickBot="1" x14ac:dyDescent="0.3">
      <c r="A225" s="31" t="s">
        <v>77</v>
      </c>
      <c r="B225" s="269">
        <v>24</v>
      </c>
      <c r="C225" s="259">
        <v>12</v>
      </c>
      <c r="D225" s="73">
        <v>36</v>
      </c>
      <c r="E225" s="261"/>
      <c r="F225" s="259">
        <v>3</v>
      </c>
      <c r="G225" s="291">
        <v>2</v>
      </c>
      <c r="H225" s="53">
        <v>1</v>
      </c>
      <c r="I225" s="54">
        <v>0</v>
      </c>
      <c r="J225" s="263" t="s">
        <v>62</v>
      </c>
    </row>
    <row r="226" spans="1:10" ht="15.75" thickBot="1" x14ac:dyDescent="0.3">
      <c r="A226" s="47" t="s">
        <v>48</v>
      </c>
      <c r="B226" s="273"/>
      <c r="C226" s="260"/>
      <c r="D226" s="47"/>
      <c r="E226" s="262"/>
      <c r="F226" s="260"/>
      <c r="G226" s="292"/>
      <c r="H226" s="55"/>
      <c r="I226" s="56"/>
      <c r="J226" s="264"/>
    </row>
    <row r="227" spans="1:10" ht="15.75" thickBot="1" x14ac:dyDescent="0.3">
      <c r="A227" s="2"/>
      <c r="B227" s="3"/>
      <c r="C227" s="3"/>
      <c r="D227" s="7">
        <v>1</v>
      </c>
      <c r="E227" s="4" t="s">
        <v>9</v>
      </c>
      <c r="F227" s="7">
        <v>9</v>
      </c>
      <c r="G227" s="7">
        <v>3</v>
      </c>
      <c r="H227" s="7"/>
      <c r="I227" s="7"/>
      <c r="J227" s="68">
        <f>SUM((F227*3+G227*2+H227*1+I227*0)*100/36)</f>
        <v>91.666666666666671</v>
      </c>
    </row>
    <row r="228" spans="1:10" ht="23.25" thickBot="1" x14ac:dyDescent="0.3">
      <c r="A228" s="2"/>
      <c r="B228" s="3"/>
      <c r="C228" s="3"/>
      <c r="D228" s="7">
        <v>2</v>
      </c>
      <c r="E228" s="4" t="s">
        <v>10</v>
      </c>
      <c r="F228" s="7">
        <v>10</v>
      </c>
      <c r="G228" s="7">
        <v>2</v>
      </c>
      <c r="H228" s="7"/>
      <c r="I228" s="7"/>
      <c r="J228" s="68">
        <f t="shared" ref="J228:J241" si="24">SUM((F228*3+G228*2+H228*1+I228*0)*100/36)</f>
        <v>94.444444444444443</v>
      </c>
    </row>
    <row r="229" spans="1:10" ht="15.75" thickBot="1" x14ac:dyDescent="0.3">
      <c r="A229" s="2"/>
      <c r="B229" s="3"/>
      <c r="C229" s="3"/>
      <c r="D229" s="7">
        <v>3</v>
      </c>
      <c r="E229" s="4" t="s">
        <v>11</v>
      </c>
      <c r="F229" s="7">
        <v>10</v>
      </c>
      <c r="G229" s="7">
        <v>2</v>
      </c>
      <c r="H229" s="7"/>
      <c r="I229" s="7"/>
      <c r="J229" s="68">
        <f t="shared" si="24"/>
        <v>94.444444444444443</v>
      </c>
    </row>
    <row r="230" spans="1:10" ht="15.75" thickBot="1" x14ac:dyDescent="0.3">
      <c r="A230" s="2"/>
      <c r="B230" s="3"/>
      <c r="C230" s="3"/>
      <c r="D230" s="7">
        <v>4</v>
      </c>
      <c r="E230" s="4" t="s">
        <v>12</v>
      </c>
      <c r="F230" s="7">
        <v>9</v>
      </c>
      <c r="G230" s="7">
        <v>2</v>
      </c>
      <c r="H230" s="7">
        <v>1</v>
      </c>
      <c r="I230" s="7"/>
      <c r="J230" s="68">
        <f t="shared" si="24"/>
        <v>88.888888888888886</v>
      </c>
    </row>
    <row r="231" spans="1:10" ht="15.75" thickBot="1" x14ac:dyDescent="0.3">
      <c r="A231" s="2"/>
      <c r="B231" s="3"/>
      <c r="C231" s="3"/>
      <c r="D231" s="7">
        <v>5</v>
      </c>
      <c r="E231" s="4" t="s">
        <v>13</v>
      </c>
      <c r="F231" s="7">
        <v>10</v>
      </c>
      <c r="G231" s="7"/>
      <c r="H231" s="7">
        <v>2</v>
      </c>
      <c r="I231" s="7"/>
      <c r="J231" s="68">
        <f t="shared" si="24"/>
        <v>88.888888888888886</v>
      </c>
    </row>
    <row r="232" spans="1:10" ht="15.75" thickBot="1" x14ac:dyDescent="0.3">
      <c r="A232" s="2"/>
      <c r="B232" s="3"/>
      <c r="C232" s="3"/>
      <c r="D232" s="7">
        <v>6</v>
      </c>
      <c r="E232" s="4" t="s">
        <v>14</v>
      </c>
      <c r="F232" s="7">
        <v>9</v>
      </c>
      <c r="G232" s="7">
        <v>3</v>
      </c>
      <c r="H232" s="7"/>
      <c r="I232" s="7"/>
      <c r="J232" s="68">
        <f t="shared" si="24"/>
        <v>91.666666666666671</v>
      </c>
    </row>
    <row r="233" spans="1:10" ht="15.75" thickBot="1" x14ac:dyDescent="0.3">
      <c r="A233" s="2"/>
      <c r="B233" s="3"/>
      <c r="C233" s="3"/>
      <c r="D233" s="7">
        <v>7</v>
      </c>
      <c r="E233" s="4" t="s">
        <v>21</v>
      </c>
      <c r="F233" s="7">
        <v>9</v>
      </c>
      <c r="G233" s="7">
        <v>3</v>
      </c>
      <c r="H233" s="7"/>
      <c r="I233" s="7"/>
      <c r="J233" s="68">
        <f t="shared" si="24"/>
        <v>91.666666666666671</v>
      </c>
    </row>
    <row r="234" spans="1:10" ht="15.75" thickBot="1" x14ac:dyDescent="0.3">
      <c r="A234" s="2"/>
      <c r="B234" s="3"/>
      <c r="C234" s="3"/>
      <c r="D234" s="7">
        <v>8</v>
      </c>
      <c r="E234" s="4" t="s">
        <v>27</v>
      </c>
      <c r="F234" s="7">
        <v>8</v>
      </c>
      <c r="G234" s="7">
        <v>4</v>
      </c>
      <c r="H234" s="7"/>
      <c r="I234" s="7"/>
      <c r="J234" s="68">
        <f t="shared" si="24"/>
        <v>88.888888888888886</v>
      </c>
    </row>
    <row r="235" spans="1:10" ht="15.75" thickBot="1" x14ac:dyDescent="0.3">
      <c r="A235" s="2"/>
      <c r="B235" s="3"/>
      <c r="C235" s="3"/>
      <c r="D235" s="7">
        <v>9</v>
      </c>
      <c r="E235" s="4" t="s">
        <v>15</v>
      </c>
      <c r="F235" s="7">
        <v>9</v>
      </c>
      <c r="G235" s="7">
        <v>3</v>
      </c>
      <c r="H235" s="7"/>
      <c r="I235" s="7"/>
      <c r="J235" s="68">
        <f t="shared" si="24"/>
        <v>91.666666666666671</v>
      </c>
    </row>
    <row r="236" spans="1:10" ht="23.25" thickBot="1" x14ac:dyDescent="0.3">
      <c r="A236" s="2"/>
      <c r="B236" s="3"/>
      <c r="C236" s="3"/>
      <c r="D236" s="7">
        <v>10</v>
      </c>
      <c r="E236" s="4" t="s">
        <v>16</v>
      </c>
      <c r="F236" s="7">
        <v>10</v>
      </c>
      <c r="G236" s="7">
        <v>2</v>
      </c>
      <c r="H236" s="7"/>
      <c r="I236" s="7"/>
      <c r="J236" s="68">
        <f t="shared" si="24"/>
        <v>94.444444444444443</v>
      </c>
    </row>
    <row r="237" spans="1:10" ht="15.75" thickBot="1" x14ac:dyDescent="0.3">
      <c r="A237" s="2"/>
      <c r="B237" s="3"/>
      <c r="C237" s="3"/>
      <c r="D237" s="7">
        <v>11</v>
      </c>
      <c r="E237" s="4" t="s">
        <v>20</v>
      </c>
      <c r="F237" s="7">
        <v>9</v>
      </c>
      <c r="G237" s="7">
        <v>3</v>
      </c>
      <c r="H237" s="7"/>
      <c r="I237" s="7"/>
      <c r="J237" s="68">
        <f t="shared" si="24"/>
        <v>91.666666666666671</v>
      </c>
    </row>
    <row r="238" spans="1:10" ht="15.75" thickBot="1" x14ac:dyDescent="0.3">
      <c r="A238" s="2"/>
      <c r="B238" s="3"/>
      <c r="C238" s="3"/>
      <c r="D238" s="7">
        <v>12</v>
      </c>
      <c r="E238" s="4" t="s">
        <v>22</v>
      </c>
      <c r="F238" s="7">
        <v>11</v>
      </c>
      <c r="G238" s="7">
        <v>1</v>
      </c>
      <c r="H238" s="7"/>
      <c r="I238" s="7"/>
      <c r="J238" s="68">
        <f t="shared" si="24"/>
        <v>97.222222222222229</v>
      </c>
    </row>
    <row r="239" spans="1:10" ht="15.75" thickBot="1" x14ac:dyDescent="0.3">
      <c r="A239" s="2"/>
      <c r="B239" s="3"/>
      <c r="C239" s="3"/>
      <c r="D239" s="7">
        <v>13</v>
      </c>
      <c r="E239" s="4" t="s">
        <v>17</v>
      </c>
      <c r="F239" s="7">
        <v>12</v>
      </c>
      <c r="G239" s="7"/>
      <c r="H239" s="7"/>
      <c r="I239" s="7"/>
      <c r="J239" s="68">
        <f t="shared" si="24"/>
        <v>100</v>
      </c>
    </row>
    <row r="240" spans="1:10" ht="15.75" thickBot="1" x14ac:dyDescent="0.3">
      <c r="A240" s="2"/>
      <c r="B240" s="3"/>
      <c r="C240" s="3"/>
      <c r="D240" s="7">
        <v>14</v>
      </c>
      <c r="E240" s="4" t="s">
        <v>18</v>
      </c>
      <c r="F240" s="7">
        <v>9</v>
      </c>
      <c r="G240" s="7">
        <v>3</v>
      </c>
      <c r="H240" s="7"/>
      <c r="I240" s="7"/>
      <c r="J240" s="68">
        <f t="shared" si="24"/>
        <v>91.666666666666671</v>
      </c>
    </row>
    <row r="241" spans="1:10" ht="15.75" thickBot="1" x14ac:dyDescent="0.3">
      <c r="A241" s="2"/>
      <c r="B241" s="3"/>
      <c r="C241" s="3"/>
      <c r="D241" s="7">
        <v>15</v>
      </c>
      <c r="E241" s="4" t="s">
        <v>19</v>
      </c>
      <c r="F241" s="7">
        <v>9</v>
      </c>
      <c r="G241" s="7">
        <v>3</v>
      </c>
      <c r="H241" s="7"/>
      <c r="I241" s="7"/>
      <c r="J241" s="68">
        <f t="shared" si="24"/>
        <v>91.666666666666671</v>
      </c>
    </row>
    <row r="242" spans="1:10" ht="15.75" thickBot="1" x14ac:dyDescent="0.3">
      <c r="A242" s="2"/>
      <c r="B242" s="3"/>
      <c r="C242" s="3"/>
      <c r="D242" s="7"/>
      <c r="E242" s="4" t="s">
        <v>6</v>
      </c>
      <c r="F242" s="79">
        <f>SUM(F227:F241)/15</f>
        <v>9.5333333333333332</v>
      </c>
      <c r="G242" s="79">
        <f t="shared" ref="G242:I242" si="25">SUM(G227:G241)/15</f>
        <v>2.2666666666666666</v>
      </c>
      <c r="H242" s="79">
        <f t="shared" si="25"/>
        <v>0.2</v>
      </c>
      <c r="I242" s="79">
        <f t="shared" si="25"/>
        <v>0</v>
      </c>
      <c r="J242" s="80">
        <f>SUM(J227:J241)/15</f>
        <v>92.592592592592595</v>
      </c>
    </row>
    <row r="243" spans="1:10" ht="30.75" customHeight="1" thickBot="1" x14ac:dyDescent="0.3">
      <c r="A243" s="31" t="s">
        <v>78</v>
      </c>
      <c r="B243" s="269">
        <v>24</v>
      </c>
      <c r="C243" s="259">
        <v>12</v>
      </c>
      <c r="D243" s="73">
        <v>36</v>
      </c>
      <c r="E243" s="261"/>
      <c r="F243" s="259">
        <v>3</v>
      </c>
      <c r="G243" s="291">
        <v>2</v>
      </c>
      <c r="H243" s="53">
        <v>1</v>
      </c>
      <c r="I243" s="54">
        <v>0</v>
      </c>
      <c r="J243" s="263" t="s">
        <v>62</v>
      </c>
    </row>
    <row r="244" spans="1:10" ht="15.75" thickBot="1" x14ac:dyDescent="0.3">
      <c r="A244" s="47" t="s">
        <v>49</v>
      </c>
      <c r="B244" s="273"/>
      <c r="C244" s="260"/>
      <c r="D244" s="47"/>
      <c r="E244" s="262"/>
      <c r="F244" s="260"/>
      <c r="G244" s="292"/>
      <c r="H244" s="55"/>
      <c r="I244" s="56"/>
      <c r="J244" s="264"/>
    </row>
    <row r="245" spans="1:10" ht="15.75" thickBot="1" x14ac:dyDescent="0.3">
      <c r="A245" s="2"/>
      <c r="B245" s="3"/>
      <c r="C245" s="3"/>
      <c r="D245" s="7">
        <v>1</v>
      </c>
      <c r="E245" s="4" t="s">
        <v>9</v>
      </c>
      <c r="F245" s="7">
        <v>10</v>
      </c>
      <c r="G245" s="7">
        <v>2</v>
      </c>
      <c r="H245" s="7"/>
      <c r="I245" s="7"/>
      <c r="J245" s="68">
        <f>SUM((F245*3+G245*2+H245*1+I245*0)*100/36)</f>
        <v>94.444444444444443</v>
      </c>
    </row>
    <row r="246" spans="1:10" ht="23.25" thickBot="1" x14ac:dyDescent="0.3">
      <c r="A246" s="2"/>
      <c r="B246" s="3"/>
      <c r="C246" s="3"/>
      <c r="D246" s="7">
        <v>2</v>
      </c>
      <c r="E246" s="4" t="s">
        <v>10</v>
      </c>
      <c r="F246" s="7">
        <v>11</v>
      </c>
      <c r="G246" s="7">
        <v>1</v>
      </c>
      <c r="H246" s="7"/>
      <c r="I246" s="7"/>
      <c r="J246" s="68">
        <f t="shared" ref="J246:J259" si="26">SUM((F246*3+G246*2+H246*1+I246*0)*100/36)</f>
        <v>97.222222222222229</v>
      </c>
    </row>
    <row r="247" spans="1:10" ht="15.75" thickBot="1" x14ac:dyDescent="0.3">
      <c r="A247" s="2"/>
      <c r="B247" s="3"/>
      <c r="C247" s="3"/>
      <c r="D247" s="7">
        <v>3</v>
      </c>
      <c r="E247" s="4" t="s">
        <v>11</v>
      </c>
      <c r="F247" s="7">
        <v>9</v>
      </c>
      <c r="G247" s="7">
        <v>3</v>
      </c>
      <c r="H247" s="7"/>
      <c r="I247" s="7"/>
      <c r="J247" s="68">
        <f t="shared" si="26"/>
        <v>91.666666666666671</v>
      </c>
    </row>
    <row r="248" spans="1:10" ht="15.75" thickBot="1" x14ac:dyDescent="0.3">
      <c r="A248" s="2"/>
      <c r="B248" s="3"/>
      <c r="C248" s="3"/>
      <c r="D248" s="7">
        <v>4</v>
      </c>
      <c r="E248" s="4" t="s">
        <v>12</v>
      </c>
      <c r="F248" s="7">
        <v>11</v>
      </c>
      <c r="G248" s="7">
        <v>1</v>
      </c>
      <c r="H248" s="7"/>
      <c r="I248" s="7"/>
      <c r="J248" s="68">
        <f t="shared" si="26"/>
        <v>97.222222222222229</v>
      </c>
    </row>
    <row r="249" spans="1:10" ht="15.75" thickBot="1" x14ac:dyDescent="0.3">
      <c r="A249" s="2"/>
      <c r="B249" s="3"/>
      <c r="C249" s="3"/>
      <c r="D249" s="7">
        <v>5</v>
      </c>
      <c r="E249" s="4" t="s">
        <v>13</v>
      </c>
      <c r="F249" s="7">
        <v>11</v>
      </c>
      <c r="G249" s="7"/>
      <c r="H249" s="7">
        <v>1</v>
      </c>
      <c r="I249" s="7"/>
      <c r="J249" s="68">
        <f t="shared" si="26"/>
        <v>94.444444444444443</v>
      </c>
    </row>
    <row r="250" spans="1:10" ht="15.75" thickBot="1" x14ac:dyDescent="0.3">
      <c r="A250" s="2"/>
      <c r="B250" s="3"/>
      <c r="C250" s="3"/>
      <c r="D250" s="7">
        <v>6</v>
      </c>
      <c r="E250" s="4" t="s">
        <v>14</v>
      </c>
      <c r="F250" s="7">
        <v>11</v>
      </c>
      <c r="G250" s="7">
        <v>1</v>
      </c>
      <c r="H250" s="7"/>
      <c r="I250" s="7"/>
      <c r="J250" s="68">
        <f t="shared" si="26"/>
        <v>97.222222222222229</v>
      </c>
    </row>
    <row r="251" spans="1:10" ht="15.75" thickBot="1" x14ac:dyDescent="0.3">
      <c r="A251" s="2"/>
      <c r="B251" s="3"/>
      <c r="C251" s="3"/>
      <c r="D251" s="7">
        <v>7</v>
      </c>
      <c r="E251" s="4" t="s">
        <v>21</v>
      </c>
      <c r="F251" s="7">
        <v>11</v>
      </c>
      <c r="G251" s="7">
        <v>1</v>
      </c>
      <c r="H251" s="7"/>
      <c r="I251" s="7"/>
      <c r="J251" s="68">
        <f t="shared" si="26"/>
        <v>97.222222222222229</v>
      </c>
    </row>
    <row r="252" spans="1:10" ht="15.75" thickBot="1" x14ac:dyDescent="0.3">
      <c r="A252" s="2"/>
      <c r="B252" s="3"/>
      <c r="C252" s="3"/>
      <c r="D252" s="7">
        <v>8</v>
      </c>
      <c r="E252" s="4" t="s">
        <v>27</v>
      </c>
      <c r="F252" s="7">
        <v>10</v>
      </c>
      <c r="G252" s="7">
        <v>1</v>
      </c>
      <c r="H252" s="7">
        <v>1</v>
      </c>
      <c r="I252" s="7"/>
      <c r="J252" s="68">
        <f t="shared" si="26"/>
        <v>91.666666666666671</v>
      </c>
    </row>
    <row r="253" spans="1:10" ht="15.75" thickBot="1" x14ac:dyDescent="0.3">
      <c r="A253" s="2"/>
      <c r="B253" s="3"/>
      <c r="C253" s="3"/>
      <c r="D253" s="7">
        <v>9</v>
      </c>
      <c r="E253" s="4" t="s">
        <v>15</v>
      </c>
      <c r="F253" s="7">
        <v>8</v>
      </c>
      <c r="G253" s="7">
        <v>4</v>
      </c>
      <c r="H253" s="7"/>
      <c r="I253" s="7"/>
      <c r="J253" s="68">
        <f t="shared" si="26"/>
        <v>88.888888888888886</v>
      </c>
    </row>
    <row r="254" spans="1:10" ht="23.25" thickBot="1" x14ac:dyDescent="0.3">
      <c r="A254" s="2"/>
      <c r="B254" s="3"/>
      <c r="C254" s="3"/>
      <c r="D254" s="7">
        <v>10</v>
      </c>
      <c r="E254" s="4" t="s">
        <v>16</v>
      </c>
      <c r="F254" s="7">
        <v>11</v>
      </c>
      <c r="G254" s="7">
        <v>1</v>
      </c>
      <c r="H254" s="7"/>
      <c r="I254" s="7"/>
      <c r="J254" s="68">
        <f t="shared" si="26"/>
        <v>97.222222222222229</v>
      </c>
    </row>
    <row r="255" spans="1:10" ht="15.75" thickBot="1" x14ac:dyDescent="0.3">
      <c r="A255" s="2"/>
      <c r="B255" s="3"/>
      <c r="C255" s="3"/>
      <c r="D255" s="7">
        <v>11</v>
      </c>
      <c r="E255" s="4" t="s">
        <v>20</v>
      </c>
      <c r="F255" s="7">
        <v>10</v>
      </c>
      <c r="G255" s="7">
        <v>2</v>
      </c>
      <c r="H255" s="7"/>
      <c r="I255" s="7"/>
      <c r="J255" s="68">
        <f t="shared" si="26"/>
        <v>94.444444444444443</v>
      </c>
    </row>
    <row r="256" spans="1:10" ht="15.75" thickBot="1" x14ac:dyDescent="0.3">
      <c r="A256" s="2"/>
      <c r="B256" s="3"/>
      <c r="C256" s="3"/>
      <c r="D256" s="7">
        <v>12</v>
      </c>
      <c r="E256" s="4" t="s">
        <v>22</v>
      </c>
      <c r="F256" s="7">
        <v>10</v>
      </c>
      <c r="G256" s="7">
        <v>2</v>
      </c>
      <c r="H256" s="7"/>
      <c r="I256" s="7"/>
      <c r="J256" s="68">
        <f t="shared" si="26"/>
        <v>94.444444444444443</v>
      </c>
    </row>
    <row r="257" spans="1:10" ht="15.75" thickBot="1" x14ac:dyDescent="0.3">
      <c r="A257" s="2"/>
      <c r="B257" s="3"/>
      <c r="C257" s="3"/>
      <c r="D257" s="7">
        <v>13</v>
      </c>
      <c r="E257" s="4" t="s">
        <v>17</v>
      </c>
      <c r="F257" s="7">
        <v>11</v>
      </c>
      <c r="G257" s="7">
        <v>1</v>
      </c>
      <c r="H257" s="7"/>
      <c r="I257" s="7"/>
      <c r="J257" s="68">
        <f t="shared" si="26"/>
        <v>97.222222222222229</v>
      </c>
    </row>
    <row r="258" spans="1:10" ht="15.75" thickBot="1" x14ac:dyDescent="0.3">
      <c r="A258" s="2"/>
      <c r="B258" s="3"/>
      <c r="C258" s="3"/>
      <c r="D258" s="7">
        <v>14</v>
      </c>
      <c r="E258" s="4" t="s">
        <v>18</v>
      </c>
      <c r="F258" s="7">
        <v>11</v>
      </c>
      <c r="G258" s="7">
        <v>1</v>
      </c>
      <c r="H258" s="7"/>
      <c r="I258" s="7"/>
      <c r="J258" s="68">
        <f t="shared" si="26"/>
        <v>97.222222222222229</v>
      </c>
    </row>
    <row r="259" spans="1:10" ht="15.75" thickBot="1" x14ac:dyDescent="0.3">
      <c r="A259" s="2"/>
      <c r="B259" s="3"/>
      <c r="C259" s="3"/>
      <c r="D259" s="7">
        <v>15</v>
      </c>
      <c r="E259" s="4" t="s">
        <v>19</v>
      </c>
      <c r="F259" s="7">
        <v>10</v>
      </c>
      <c r="G259" s="7">
        <v>1</v>
      </c>
      <c r="H259" s="7"/>
      <c r="I259" s="7">
        <v>1</v>
      </c>
      <c r="J259" s="68">
        <f t="shared" si="26"/>
        <v>88.888888888888886</v>
      </c>
    </row>
    <row r="260" spans="1:10" ht="15.75" thickBot="1" x14ac:dyDescent="0.3">
      <c r="A260" s="2"/>
      <c r="B260" s="3"/>
      <c r="C260" s="3"/>
      <c r="D260" s="7"/>
      <c r="E260" s="4" t="s">
        <v>6</v>
      </c>
      <c r="F260" s="79">
        <f>SUM(F245:F259)/15</f>
        <v>10.333333333333334</v>
      </c>
      <c r="G260" s="79">
        <v>2</v>
      </c>
      <c r="H260" s="79">
        <f t="shared" ref="H260:I260" si="27">SUM(H245:H259)/15</f>
        <v>0.13333333333333333</v>
      </c>
      <c r="I260" s="79">
        <f t="shared" si="27"/>
        <v>6.6666666666666666E-2</v>
      </c>
      <c r="J260" s="80">
        <f>SUM(J245:J259)/15</f>
        <v>94.629629629629619</v>
      </c>
    </row>
    <row r="261" spans="1:10" ht="24.75" thickBot="1" x14ac:dyDescent="0.3">
      <c r="A261" s="31" t="s">
        <v>79</v>
      </c>
      <c r="B261" s="269">
        <v>24</v>
      </c>
      <c r="C261" s="259">
        <v>12</v>
      </c>
      <c r="D261" s="73">
        <v>36</v>
      </c>
      <c r="E261" s="261"/>
      <c r="F261" s="259">
        <v>3</v>
      </c>
      <c r="G261" s="291">
        <v>2</v>
      </c>
      <c r="H261" s="53">
        <v>1</v>
      </c>
      <c r="I261" s="54">
        <v>0</v>
      </c>
      <c r="J261" s="263" t="s">
        <v>62</v>
      </c>
    </row>
    <row r="262" spans="1:10" ht="15.75" thickBot="1" x14ac:dyDescent="0.3">
      <c r="A262" s="210" t="s">
        <v>158</v>
      </c>
      <c r="B262" s="273"/>
      <c r="C262" s="260"/>
      <c r="D262" s="47"/>
      <c r="E262" s="262"/>
      <c r="F262" s="260"/>
      <c r="G262" s="292"/>
      <c r="H262" s="55"/>
      <c r="I262" s="56"/>
      <c r="J262" s="264"/>
    </row>
    <row r="263" spans="1:10" ht="15.75" thickBot="1" x14ac:dyDescent="0.3">
      <c r="A263" s="2"/>
      <c r="B263" s="3"/>
      <c r="C263" s="3"/>
      <c r="D263" s="7">
        <v>1</v>
      </c>
      <c r="E263" s="4" t="s">
        <v>9</v>
      </c>
      <c r="F263" s="7">
        <v>9</v>
      </c>
      <c r="G263" s="7">
        <v>3</v>
      </c>
      <c r="H263" s="7"/>
      <c r="I263" s="7"/>
      <c r="J263" s="68">
        <f>SUM((F263*3+G263*2+H263*1+I263*0)*100/36)</f>
        <v>91.666666666666671</v>
      </c>
    </row>
    <row r="264" spans="1:10" ht="23.25" thickBot="1" x14ac:dyDescent="0.3">
      <c r="A264" s="2"/>
      <c r="B264" s="3"/>
      <c r="C264" s="3"/>
      <c r="D264" s="7">
        <v>2</v>
      </c>
      <c r="E264" s="4" t="s">
        <v>10</v>
      </c>
      <c r="F264" s="7">
        <v>9</v>
      </c>
      <c r="G264" s="7">
        <v>2</v>
      </c>
      <c r="H264" s="7">
        <v>1</v>
      </c>
      <c r="I264" s="7"/>
      <c r="J264" s="68">
        <f t="shared" ref="J264:J277" si="28">SUM((F264*3+G264*2+H264*1+I264*0)*100/36)</f>
        <v>88.888888888888886</v>
      </c>
    </row>
    <row r="265" spans="1:10" ht="15.75" thickBot="1" x14ac:dyDescent="0.3">
      <c r="A265" s="2"/>
      <c r="B265" s="3"/>
      <c r="C265" s="3"/>
      <c r="D265" s="7">
        <v>3</v>
      </c>
      <c r="E265" s="4" t="s">
        <v>11</v>
      </c>
      <c r="F265" s="7">
        <v>10</v>
      </c>
      <c r="G265" s="7">
        <v>1</v>
      </c>
      <c r="H265" s="7">
        <v>1</v>
      </c>
      <c r="I265" s="7"/>
      <c r="J265" s="68">
        <f t="shared" si="28"/>
        <v>91.666666666666671</v>
      </c>
    </row>
    <row r="266" spans="1:10" ht="15.75" thickBot="1" x14ac:dyDescent="0.3">
      <c r="A266" s="2"/>
      <c r="B266" s="3"/>
      <c r="C266" s="3"/>
      <c r="D266" s="7">
        <v>4</v>
      </c>
      <c r="E266" s="4" t="s">
        <v>12</v>
      </c>
      <c r="F266" s="7">
        <v>10</v>
      </c>
      <c r="G266" s="7"/>
      <c r="H266" s="7">
        <v>2</v>
      </c>
      <c r="I266" s="7"/>
      <c r="J266" s="68">
        <f t="shared" si="28"/>
        <v>88.888888888888886</v>
      </c>
    </row>
    <row r="267" spans="1:10" ht="15.75" thickBot="1" x14ac:dyDescent="0.3">
      <c r="A267" s="2"/>
      <c r="B267" s="3"/>
      <c r="C267" s="3"/>
      <c r="D267" s="7">
        <v>5</v>
      </c>
      <c r="E267" s="4" t="s">
        <v>13</v>
      </c>
      <c r="F267" s="7">
        <v>7</v>
      </c>
      <c r="G267" s="7">
        <v>3</v>
      </c>
      <c r="H267" s="7">
        <v>2</v>
      </c>
      <c r="I267" s="7"/>
      <c r="J267" s="68">
        <f t="shared" si="28"/>
        <v>80.555555555555557</v>
      </c>
    </row>
    <row r="268" spans="1:10" ht="15.75" thickBot="1" x14ac:dyDescent="0.3">
      <c r="A268" s="2"/>
      <c r="B268" s="3"/>
      <c r="C268" s="3"/>
      <c r="D268" s="7">
        <v>6</v>
      </c>
      <c r="E268" s="4" t="s">
        <v>14</v>
      </c>
      <c r="F268" s="7">
        <v>10</v>
      </c>
      <c r="G268" s="7">
        <v>2</v>
      </c>
      <c r="H268" s="7"/>
      <c r="I268" s="7"/>
      <c r="J268" s="68">
        <f t="shared" si="28"/>
        <v>94.444444444444443</v>
      </c>
    </row>
    <row r="269" spans="1:10" ht="15.75" thickBot="1" x14ac:dyDescent="0.3">
      <c r="A269" s="2"/>
      <c r="B269" s="3"/>
      <c r="C269" s="3"/>
      <c r="D269" s="7">
        <v>7</v>
      </c>
      <c r="E269" s="4" t="s">
        <v>21</v>
      </c>
      <c r="F269" s="7">
        <v>11</v>
      </c>
      <c r="G269" s="7">
        <v>1</v>
      </c>
      <c r="H269" s="7"/>
      <c r="I269" s="7"/>
      <c r="J269" s="68">
        <f t="shared" si="28"/>
        <v>97.222222222222229</v>
      </c>
    </row>
    <row r="270" spans="1:10" ht="15.75" thickBot="1" x14ac:dyDescent="0.3">
      <c r="A270" s="2"/>
      <c r="B270" s="3"/>
      <c r="C270" s="3"/>
      <c r="D270" s="7">
        <v>8</v>
      </c>
      <c r="E270" s="4" t="s">
        <v>27</v>
      </c>
      <c r="F270" s="7">
        <v>10</v>
      </c>
      <c r="G270" s="7">
        <v>2</v>
      </c>
      <c r="H270" s="7"/>
      <c r="I270" s="7"/>
      <c r="J270" s="68">
        <f t="shared" si="28"/>
        <v>94.444444444444443</v>
      </c>
    </row>
    <row r="271" spans="1:10" ht="15.75" thickBot="1" x14ac:dyDescent="0.3">
      <c r="A271" s="2"/>
      <c r="B271" s="3"/>
      <c r="C271" s="3"/>
      <c r="D271" s="7">
        <v>9</v>
      </c>
      <c r="E271" s="4" t="s">
        <v>15</v>
      </c>
      <c r="F271" s="7">
        <v>9</v>
      </c>
      <c r="G271" s="7">
        <v>1</v>
      </c>
      <c r="H271" s="7">
        <v>2</v>
      </c>
      <c r="I271" s="7"/>
      <c r="J271" s="68">
        <f t="shared" si="28"/>
        <v>86.111111111111114</v>
      </c>
    </row>
    <row r="272" spans="1:10" ht="23.25" thickBot="1" x14ac:dyDescent="0.3">
      <c r="A272" s="2"/>
      <c r="B272" s="3"/>
      <c r="C272" s="3"/>
      <c r="D272" s="7">
        <v>10</v>
      </c>
      <c r="E272" s="4" t="s">
        <v>16</v>
      </c>
      <c r="F272" s="7">
        <v>10</v>
      </c>
      <c r="G272" s="7">
        <v>1</v>
      </c>
      <c r="H272" s="7">
        <v>1</v>
      </c>
      <c r="I272" s="7"/>
      <c r="J272" s="68">
        <f t="shared" si="28"/>
        <v>91.666666666666671</v>
      </c>
    </row>
    <row r="273" spans="1:10" ht="15.75" thickBot="1" x14ac:dyDescent="0.3">
      <c r="A273" s="2"/>
      <c r="B273" s="3"/>
      <c r="C273" s="3"/>
      <c r="D273" s="7">
        <v>11</v>
      </c>
      <c r="E273" s="4" t="s">
        <v>20</v>
      </c>
      <c r="F273" s="7">
        <v>12</v>
      </c>
      <c r="G273" s="7"/>
      <c r="H273" s="7"/>
      <c r="I273" s="7"/>
      <c r="J273" s="68">
        <f t="shared" si="28"/>
        <v>100</v>
      </c>
    </row>
    <row r="274" spans="1:10" ht="15.75" thickBot="1" x14ac:dyDescent="0.3">
      <c r="A274" s="2"/>
      <c r="B274" s="3"/>
      <c r="C274" s="3"/>
      <c r="D274" s="7">
        <v>12</v>
      </c>
      <c r="E274" s="4" t="s">
        <v>22</v>
      </c>
      <c r="F274" s="7">
        <v>10</v>
      </c>
      <c r="G274" s="7">
        <v>2</v>
      </c>
      <c r="H274" s="7"/>
      <c r="I274" s="7"/>
      <c r="J274" s="68">
        <f t="shared" si="28"/>
        <v>94.444444444444443</v>
      </c>
    </row>
    <row r="275" spans="1:10" ht="15.75" thickBot="1" x14ac:dyDescent="0.3">
      <c r="A275" s="2"/>
      <c r="B275" s="3"/>
      <c r="C275" s="3"/>
      <c r="D275" s="7">
        <v>13</v>
      </c>
      <c r="E275" s="4" t="s">
        <v>17</v>
      </c>
      <c r="F275" s="7">
        <v>9</v>
      </c>
      <c r="G275" s="7">
        <v>3</v>
      </c>
      <c r="H275" s="7"/>
      <c r="I275" s="7"/>
      <c r="J275" s="68">
        <f t="shared" si="28"/>
        <v>91.666666666666671</v>
      </c>
    </row>
    <row r="276" spans="1:10" ht="15.75" thickBot="1" x14ac:dyDescent="0.3">
      <c r="A276" s="2"/>
      <c r="B276" s="3"/>
      <c r="C276" s="3"/>
      <c r="D276" s="7">
        <v>14</v>
      </c>
      <c r="E276" s="4" t="s">
        <v>18</v>
      </c>
      <c r="F276" s="7">
        <v>10</v>
      </c>
      <c r="G276" s="7">
        <v>1</v>
      </c>
      <c r="H276" s="7">
        <v>1</v>
      </c>
      <c r="I276" s="7"/>
      <c r="J276" s="68">
        <f t="shared" si="28"/>
        <v>91.666666666666671</v>
      </c>
    </row>
    <row r="277" spans="1:10" ht="15.75" thickBot="1" x14ac:dyDescent="0.3">
      <c r="A277" s="2"/>
      <c r="B277" s="3"/>
      <c r="C277" s="3"/>
      <c r="D277" s="7">
        <v>15</v>
      </c>
      <c r="E277" s="4" t="s">
        <v>19</v>
      </c>
      <c r="F277" s="7">
        <v>10</v>
      </c>
      <c r="G277" s="7">
        <v>1</v>
      </c>
      <c r="H277" s="7">
        <v>1</v>
      </c>
      <c r="I277" s="7"/>
      <c r="J277" s="68">
        <f t="shared" si="28"/>
        <v>91.666666666666671</v>
      </c>
    </row>
    <row r="278" spans="1:10" ht="15.75" thickBot="1" x14ac:dyDescent="0.3">
      <c r="A278" s="2"/>
      <c r="B278" s="3"/>
      <c r="C278" s="3"/>
      <c r="D278" s="7"/>
      <c r="E278" s="4" t="s">
        <v>6</v>
      </c>
      <c r="F278" s="79">
        <f>SUM(F263:F277)/15</f>
        <v>9.7333333333333325</v>
      </c>
      <c r="G278" s="79">
        <v>1</v>
      </c>
      <c r="H278" s="79">
        <f t="shared" ref="H278:I278" si="29">SUM(H263:H277)/15</f>
        <v>0.73333333333333328</v>
      </c>
      <c r="I278" s="79">
        <f t="shared" si="29"/>
        <v>0</v>
      </c>
      <c r="J278" s="80">
        <f>SUM(J263:J277)/15</f>
        <v>91.666666666666671</v>
      </c>
    </row>
    <row r="279" spans="1:10" ht="24.75" thickBot="1" x14ac:dyDescent="0.3">
      <c r="A279" s="31" t="s">
        <v>80</v>
      </c>
      <c r="B279" s="269">
        <v>24</v>
      </c>
      <c r="C279" s="259">
        <v>12</v>
      </c>
      <c r="D279" s="73">
        <v>36</v>
      </c>
      <c r="E279" s="261"/>
      <c r="F279" s="259">
        <v>3</v>
      </c>
      <c r="G279" s="291">
        <v>2</v>
      </c>
      <c r="H279" s="53">
        <v>1</v>
      </c>
      <c r="I279" s="54">
        <v>0</v>
      </c>
      <c r="J279" s="263" t="s">
        <v>62</v>
      </c>
    </row>
    <row r="280" spans="1:10" ht="15.75" thickBot="1" x14ac:dyDescent="0.3">
      <c r="A280" s="47" t="s">
        <v>43</v>
      </c>
      <c r="B280" s="273"/>
      <c r="C280" s="260"/>
      <c r="D280" s="47"/>
      <c r="E280" s="262"/>
      <c r="F280" s="260"/>
      <c r="G280" s="292"/>
      <c r="H280" s="55"/>
      <c r="I280" s="56"/>
      <c r="J280" s="264"/>
    </row>
    <row r="281" spans="1:10" ht="15.75" thickBot="1" x14ac:dyDescent="0.3">
      <c r="A281" s="2"/>
      <c r="B281" s="3"/>
      <c r="C281" s="3"/>
      <c r="D281" s="7">
        <v>1</v>
      </c>
      <c r="E281" s="4" t="s">
        <v>9</v>
      </c>
      <c r="F281" s="7">
        <v>12</v>
      </c>
      <c r="G281" s="7"/>
      <c r="H281" s="7"/>
      <c r="I281" s="7"/>
      <c r="J281" s="68">
        <f>SUM((F281*3+G281*2+H281*1+I281*0)*100/36)</f>
        <v>100</v>
      </c>
    </row>
    <row r="282" spans="1:10" ht="23.25" thickBot="1" x14ac:dyDescent="0.3">
      <c r="A282" s="2"/>
      <c r="B282" s="3"/>
      <c r="C282" s="3"/>
      <c r="D282" s="7">
        <v>2</v>
      </c>
      <c r="E282" s="4" t="s">
        <v>10</v>
      </c>
      <c r="F282" s="7">
        <v>11</v>
      </c>
      <c r="G282" s="7">
        <v>1</v>
      </c>
      <c r="H282" s="7"/>
      <c r="I282" s="7"/>
      <c r="J282" s="68">
        <f t="shared" ref="J282:J295" si="30">SUM((F282*3+G282*2+H282*1+I282*0)*100/36)</f>
        <v>97.222222222222229</v>
      </c>
    </row>
    <row r="283" spans="1:10" ht="15.75" thickBot="1" x14ac:dyDescent="0.3">
      <c r="A283" s="2"/>
      <c r="B283" s="3"/>
      <c r="C283" s="3"/>
      <c r="D283" s="7">
        <v>3</v>
      </c>
      <c r="E283" s="4" t="s">
        <v>11</v>
      </c>
      <c r="F283" s="7">
        <v>12</v>
      </c>
      <c r="G283" s="7"/>
      <c r="H283" s="7"/>
      <c r="I283" s="7"/>
      <c r="J283" s="68">
        <f t="shared" si="30"/>
        <v>100</v>
      </c>
    </row>
    <row r="284" spans="1:10" ht="15.75" thickBot="1" x14ac:dyDescent="0.3">
      <c r="A284" s="2"/>
      <c r="B284" s="3"/>
      <c r="C284" s="3"/>
      <c r="D284" s="7">
        <v>4</v>
      </c>
      <c r="E284" s="4" t="s">
        <v>12</v>
      </c>
      <c r="F284" s="7">
        <v>11</v>
      </c>
      <c r="G284" s="7">
        <v>1</v>
      </c>
      <c r="H284" s="7"/>
      <c r="I284" s="7"/>
      <c r="J284" s="68">
        <f t="shared" si="30"/>
        <v>97.222222222222229</v>
      </c>
    </row>
    <row r="285" spans="1:10" ht="15.75" thickBot="1" x14ac:dyDescent="0.3">
      <c r="A285" s="2"/>
      <c r="B285" s="3"/>
      <c r="C285" s="3"/>
      <c r="D285" s="7">
        <v>5</v>
      </c>
      <c r="E285" s="4" t="s">
        <v>13</v>
      </c>
      <c r="F285" s="7">
        <v>11</v>
      </c>
      <c r="G285" s="7">
        <v>1</v>
      </c>
      <c r="H285" s="7"/>
      <c r="I285" s="7"/>
      <c r="J285" s="68">
        <f t="shared" si="30"/>
        <v>97.222222222222229</v>
      </c>
    </row>
    <row r="286" spans="1:10" ht="15.75" thickBot="1" x14ac:dyDescent="0.3">
      <c r="A286" s="2"/>
      <c r="B286" s="3"/>
      <c r="C286" s="3"/>
      <c r="D286" s="7">
        <v>6</v>
      </c>
      <c r="E286" s="4" t="s">
        <v>14</v>
      </c>
      <c r="F286" s="7">
        <v>12</v>
      </c>
      <c r="G286" s="7"/>
      <c r="H286" s="7"/>
      <c r="I286" s="7"/>
      <c r="J286" s="68">
        <f t="shared" si="30"/>
        <v>100</v>
      </c>
    </row>
    <row r="287" spans="1:10" ht="15.75" thickBot="1" x14ac:dyDescent="0.3">
      <c r="A287" s="2"/>
      <c r="B287" s="3"/>
      <c r="C287" s="3"/>
      <c r="D287" s="7">
        <v>7</v>
      </c>
      <c r="E287" s="4" t="s">
        <v>21</v>
      </c>
      <c r="F287" s="7">
        <v>12</v>
      </c>
      <c r="G287" s="7"/>
      <c r="H287" s="7"/>
      <c r="I287" s="7"/>
      <c r="J287" s="68">
        <f t="shared" si="30"/>
        <v>100</v>
      </c>
    </row>
    <row r="288" spans="1:10" ht="15.75" thickBot="1" x14ac:dyDescent="0.3">
      <c r="A288" s="2"/>
      <c r="B288" s="3"/>
      <c r="C288" s="3"/>
      <c r="D288" s="7">
        <v>8</v>
      </c>
      <c r="E288" s="4" t="s">
        <v>27</v>
      </c>
      <c r="F288" s="7">
        <v>11</v>
      </c>
      <c r="G288" s="7">
        <v>1</v>
      </c>
      <c r="H288" s="7"/>
      <c r="I288" s="7"/>
      <c r="J288" s="68">
        <f t="shared" si="30"/>
        <v>97.222222222222229</v>
      </c>
    </row>
    <row r="289" spans="1:10" ht="15.75" thickBot="1" x14ac:dyDescent="0.3">
      <c r="A289" s="2"/>
      <c r="B289" s="3"/>
      <c r="C289" s="3"/>
      <c r="D289" s="7">
        <v>9</v>
      </c>
      <c r="E289" s="4" t="s">
        <v>15</v>
      </c>
      <c r="F289" s="7">
        <v>9</v>
      </c>
      <c r="G289" s="7">
        <v>2</v>
      </c>
      <c r="H289" s="7">
        <v>1</v>
      </c>
      <c r="I289" s="7"/>
      <c r="J289" s="68">
        <f t="shared" si="30"/>
        <v>88.888888888888886</v>
      </c>
    </row>
    <row r="290" spans="1:10" ht="23.25" thickBot="1" x14ac:dyDescent="0.3">
      <c r="A290" s="2"/>
      <c r="B290" s="3"/>
      <c r="C290" s="3"/>
      <c r="D290" s="7">
        <v>10</v>
      </c>
      <c r="E290" s="4" t="s">
        <v>16</v>
      </c>
      <c r="F290" s="7">
        <v>11</v>
      </c>
      <c r="G290" s="7"/>
      <c r="H290" s="7">
        <v>1</v>
      </c>
      <c r="I290" s="7"/>
      <c r="J290" s="68">
        <f t="shared" si="30"/>
        <v>94.444444444444443</v>
      </c>
    </row>
    <row r="291" spans="1:10" ht="15.75" thickBot="1" x14ac:dyDescent="0.3">
      <c r="A291" s="2"/>
      <c r="B291" s="3"/>
      <c r="C291" s="3"/>
      <c r="D291" s="7">
        <v>11</v>
      </c>
      <c r="E291" s="4" t="s">
        <v>20</v>
      </c>
      <c r="F291" s="7">
        <v>12</v>
      </c>
      <c r="G291" s="7"/>
      <c r="H291" s="7"/>
      <c r="I291" s="7"/>
      <c r="J291" s="68">
        <f t="shared" si="30"/>
        <v>100</v>
      </c>
    </row>
    <row r="292" spans="1:10" ht="15.75" thickBot="1" x14ac:dyDescent="0.3">
      <c r="A292" s="2"/>
      <c r="B292" s="3"/>
      <c r="C292" s="3"/>
      <c r="D292" s="7">
        <v>12</v>
      </c>
      <c r="E292" s="4" t="s">
        <v>22</v>
      </c>
      <c r="F292" s="7">
        <v>12</v>
      </c>
      <c r="G292" s="7"/>
      <c r="H292" s="7"/>
      <c r="I292" s="7"/>
      <c r="J292" s="68">
        <f t="shared" si="30"/>
        <v>100</v>
      </c>
    </row>
    <row r="293" spans="1:10" ht="15.75" thickBot="1" x14ac:dyDescent="0.3">
      <c r="A293" s="2"/>
      <c r="B293" s="3"/>
      <c r="C293" s="3"/>
      <c r="D293" s="7">
        <v>13</v>
      </c>
      <c r="E293" s="4" t="s">
        <v>17</v>
      </c>
      <c r="F293" s="7">
        <v>12</v>
      </c>
      <c r="G293" s="7"/>
      <c r="H293" s="7"/>
      <c r="I293" s="7"/>
      <c r="J293" s="68">
        <f t="shared" si="30"/>
        <v>100</v>
      </c>
    </row>
    <row r="294" spans="1:10" ht="15.75" thickBot="1" x14ac:dyDescent="0.3">
      <c r="A294" s="2"/>
      <c r="B294" s="3"/>
      <c r="C294" s="3"/>
      <c r="D294" s="7">
        <v>14</v>
      </c>
      <c r="E294" s="4" t="s">
        <v>18</v>
      </c>
      <c r="F294" s="7">
        <v>11</v>
      </c>
      <c r="G294" s="7">
        <v>1</v>
      </c>
      <c r="H294" s="7"/>
      <c r="I294" s="7"/>
      <c r="J294" s="68">
        <f t="shared" si="30"/>
        <v>97.222222222222229</v>
      </c>
    </row>
    <row r="295" spans="1:10" ht="15.75" thickBot="1" x14ac:dyDescent="0.3">
      <c r="A295" s="2"/>
      <c r="B295" s="3"/>
      <c r="C295" s="3"/>
      <c r="D295" s="7">
        <v>15</v>
      </c>
      <c r="E295" s="4" t="s">
        <v>19</v>
      </c>
      <c r="F295" s="7">
        <v>11</v>
      </c>
      <c r="G295" s="7">
        <v>1</v>
      </c>
      <c r="H295" s="7"/>
      <c r="I295" s="7"/>
      <c r="J295" s="68">
        <f t="shared" si="30"/>
        <v>97.222222222222229</v>
      </c>
    </row>
    <row r="296" spans="1:10" ht="15.75" thickBot="1" x14ac:dyDescent="0.3">
      <c r="A296" s="2"/>
      <c r="B296" s="3"/>
      <c r="C296" s="3"/>
      <c r="D296" s="7"/>
      <c r="E296" s="4" t="s">
        <v>6</v>
      </c>
      <c r="F296" s="79">
        <f>SUM(F281:F295)/15</f>
        <v>11.333333333333334</v>
      </c>
      <c r="G296" s="79">
        <f t="shared" ref="G296:I296" si="31">SUM(G281:G295)/15</f>
        <v>0.53333333333333333</v>
      </c>
      <c r="H296" s="79">
        <f t="shared" si="31"/>
        <v>0.13333333333333333</v>
      </c>
      <c r="I296" s="79">
        <f t="shared" si="31"/>
        <v>0</v>
      </c>
      <c r="J296" s="80">
        <f>SUM(J281:J295)/15</f>
        <v>97.777777777777771</v>
      </c>
    </row>
    <row r="297" spans="1:10" ht="24.75" thickBot="1" x14ac:dyDescent="0.3">
      <c r="A297" s="31" t="s">
        <v>81</v>
      </c>
      <c r="B297" s="269">
        <v>24</v>
      </c>
      <c r="C297" s="259">
        <v>11</v>
      </c>
      <c r="D297" s="73">
        <v>33</v>
      </c>
      <c r="E297" s="261"/>
      <c r="F297" s="259">
        <v>3</v>
      </c>
      <c r="G297" s="291">
        <v>2</v>
      </c>
      <c r="H297" s="53">
        <v>1</v>
      </c>
      <c r="I297" s="54">
        <v>0</v>
      </c>
      <c r="J297" s="263" t="s">
        <v>62</v>
      </c>
    </row>
    <row r="298" spans="1:10" ht="15.75" thickBot="1" x14ac:dyDescent="0.3">
      <c r="A298" s="242" t="s">
        <v>33</v>
      </c>
      <c r="B298" s="273"/>
      <c r="C298" s="260"/>
      <c r="D298" s="47"/>
      <c r="E298" s="262"/>
      <c r="F298" s="260"/>
      <c r="G298" s="292"/>
      <c r="H298" s="55"/>
      <c r="I298" s="56"/>
      <c r="J298" s="264"/>
    </row>
    <row r="299" spans="1:10" ht="15.75" thickBot="1" x14ac:dyDescent="0.3">
      <c r="A299" s="2"/>
      <c r="B299" s="3"/>
      <c r="C299" s="3"/>
      <c r="D299" s="7">
        <v>1</v>
      </c>
      <c r="E299" s="4" t="s">
        <v>9</v>
      </c>
      <c r="F299" s="7">
        <v>8</v>
      </c>
      <c r="G299" s="7">
        <v>3</v>
      </c>
      <c r="H299" s="7"/>
      <c r="I299" s="7"/>
      <c r="J299" s="68">
        <f>SUM((F299*3+G299*2+H299*1+I299*0)*100/33)</f>
        <v>90.909090909090907</v>
      </c>
    </row>
    <row r="300" spans="1:10" ht="23.25" thickBot="1" x14ac:dyDescent="0.3">
      <c r="A300" s="2"/>
      <c r="B300" s="3"/>
      <c r="C300" s="3"/>
      <c r="D300" s="7">
        <v>2</v>
      </c>
      <c r="E300" s="4" t="s">
        <v>10</v>
      </c>
      <c r="F300" s="7">
        <v>7</v>
      </c>
      <c r="G300" s="7">
        <v>4</v>
      </c>
      <c r="H300" s="7"/>
      <c r="I300" s="7"/>
      <c r="J300" s="68">
        <f t="shared" ref="J300:J313" si="32">SUM((F300*3+G300*2+H300*1+I300*0)*100/33)</f>
        <v>87.878787878787875</v>
      </c>
    </row>
    <row r="301" spans="1:10" ht="15.75" thickBot="1" x14ac:dyDescent="0.3">
      <c r="A301" s="2"/>
      <c r="B301" s="3"/>
      <c r="C301" s="3"/>
      <c r="D301" s="7">
        <v>3</v>
      </c>
      <c r="E301" s="4" t="s">
        <v>11</v>
      </c>
      <c r="F301" s="7">
        <v>9</v>
      </c>
      <c r="G301" s="7">
        <v>2</v>
      </c>
      <c r="H301" s="7"/>
      <c r="I301" s="7"/>
      <c r="J301" s="68">
        <f t="shared" si="32"/>
        <v>93.939393939393938</v>
      </c>
    </row>
    <row r="302" spans="1:10" ht="15.75" thickBot="1" x14ac:dyDescent="0.3">
      <c r="A302" s="2"/>
      <c r="B302" s="3"/>
      <c r="C302" s="3"/>
      <c r="D302" s="7">
        <v>4</v>
      </c>
      <c r="E302" s="4" t="s">
        <v>12</v>
      </c>
      <c r="F302" s="7">
        <v>10</v>
      </c>
      <c r="G302" s="7">
        <v>1</v>
      </c>
      <c r="H302" s="7"/>
      <c r="I302" s="7"/>
      <c r="J302" s="68">
        <f t="shared" si="32"/>
        <v>96.969696969696969</v>
      </c>
    </row>
    <row r="303" spans="1:10" ht="15.75" thickBot="1" x14ac:dyDescent="0.3">
      <c r="A303" s="2"/>
      <c r="B303" s="3"/>
      <c r="C303" s="3"/>
      <c r="D303" s="7">
        <v>5</v>
      </c>
      <c r="E303" s="4" t="s">
        <v>13</v>
      </c>
      <c r="F303" s="7">
        <v>7</v>
      </c>
      <c r="G303" s="7">
        <v>3</v>
      </c>
      <c r="H303" s="7">
        <v>1</v>
      </c>
      <c r="I303" s="7"/>
      <c r="J303" s="68">
        <f t="shared" si="32"/>
        <v>84.848484848484844</v>
      </c>
    </row>
    <row r="304" spans="1:10" ht="15.75" thickBot="1" x14ac:dyDescent="0.3">
      <c r="A304" s="2"/>
      <c r="B304" s="3"/>
      <c r="C304" s="3"/>
      <c r="D304" s="7">
        <v>6</v>
      </c>
      <c r="E304" s="4" t="s">
        <v>14</v>
      </c>
      <c r="F304" s="7">
        <v>8</v>
      </c>
      <c r="G304" s="7">
        <v>3</v>
      </c>
      <c r="H304" s="7"/>
      <c r="I304" s="7"/>
      <c r="J304" s="68">
        <f t="shared" si="32"/>
        <v>90.909090909090907</v>
      </c>
    </row>
    <row r="305" spans="1:10" ht="15.75" thickBot="1" x14ac:dyDescent="0.3">
      <c r="A305" s="2"/>
      <c r="B305" s="3"/>
      <c r="C305" s="3"/>
      <c r="D305" s="7">
        <v>7</v>
      </c>
      <c r="E305" s="4" t="s">
        <v>21</v>
      </c>
      <c r="F305" s="7">
        <v>9</v>
      </c>
      <c r="G305" s="7">
        <v>2</v>
      </c>
      <c r="H305" s="7"/>
      <c r="I305" s="7"/>
      <c r="J305" s="68">
        <f t="shared" si="32"/>
        <v>93.939393939393938</v>
      </c>
    </row>
    <row r="306" spans="1:10" ht="15.75" thickBot="1" x14ac:dyDescent="0.3">
      <c r="A306" s="2"/>
      <c r="B306" s="3"/>
      <c r="C306" s="3"/>
      <c r="D306" s="7">
        <v>8</v>
      </c>
      <c r="E306" s="4" t="s">
        <v>27</v>
      </c>
      <c r="F306" s="7">
        <v>9</v>
      </c>
      <c r="G306" s="7">
        <v>2</v>
      </c>
      <c r="H306" s="7"/>
      <c r="I306" s="7"/>
      <c r="J306" s="68">
        <f t="shared" si="32"/>
        <v>93.939393939393938</v>
      </c>
    </row>
    <row r="307" spans="1:10" ht="15.75" thickBot="1" x14ac:dyDescent="0.3">
      <c r="A307" s="2"/>
      <c r="B307" s="3"/>
      <c r="C307" s="3"/>
      <c r="D307" s="7">
        <v>9</v>
      </c>
      <c r="E307" s="4" t="s">
        <v>15</v>
      </c>
      <c r="F307" s="7">
        <v>4</v>
      </c>
      <c r="G307" s="7">
        <v>5</v>
      </c>
      <c r="H307" s="7">
        <v>2</v>
      </c>
      <c r="I307" s="7"/>
      <c r="J307" s="68">
        <f t="shared" si="32"/>
        <v>72.727272727272734</v>
      </c>
    </row>
    <row r="308" spans="1:10" ht="23.25" thickBot="1" x14ac:dyDescent="0.3">
      <c r="A308" s="2"/>
      <c r="B308" s="3"/>
      <c r="C308" s="3"/>
      <c r="D308" s="7">
        <v>10</v>
      </c>
      <c r="E308" s="4" t="s">
        <v>16</v>
      </c>
      <c r="F308" s="7">
        <v>7</v>
      </c>
      <c r="G308" s="7">
        <v>3</v>
      </c>
      <c r="H308" s="7"/>
      <c r="I308" s="7">
        <v>1</v>
      </c>
      <c r="J308" s="68">
        <f t="shared" si="32"/>
        <v>81.818181818181813</v>
      </c>
    </row>
    <row r="309" spans="1:10" ht="15.75" thickBot="1" x14ac:dyDescent="0.3">
      <c r="A309" s="2"/>
      <c r="B309" s="3"/>
      <c r="C309" s="3"/>
      <c r="D309" s="7">
        <v>11</v>
      </c>
      <c r="E309" s="4" t="s">
        <v>20</v>
      </c>
      <c r="F309" s="7">
        <v>8</v>
      </c>
      <c r="G309" s="7">
        <v>3</v>
      </c>
      <c r="H309" s="7"/>
      <c r="I309" s="7"/>
      <c r="J309" s="68">
        <f t="shared" si="32"/>
        <v>90.909090909090907</v>
      </c>
    </row>
    <row r="310" spans="1:10" ht="15.75" thickBot="1" x14ac:dyDescent="0.3">
      <c r="A310" s="2"/>
      <c r="B310" s="3"/>
      <c r="C310" s="3"/>
      <c r="D310" s="7">
        <v>12</v>
      </c>
      <c r="E310" s="4" t="s">
        <v>22</v>
      </c>
      <c r="F310" s="7">
        <v>8</v>
      </c>
      <c r="G310" s="7">
        <v>3</v>
      </c>
      <c r="H310" s="7"/>
      <c r="I310" s="7"/>
      <c r="J310" s="68">
        <f t="shared" si="32"/>
        <v>90.909090909090907</v>
      </c>
    </row>
    <row r="311" spans="1:10" ht="15.75" thickBot="1" x14ac:dyDescent="0.3">
      <c r="A311" s="2"/>
      <c r="B311" s="3"/>
      <c r="C311" s="3"/>
      <c r="D311" s="7">
        <v>13</v>
      </c>
      <c r="E311" s="4" t="s">
        <v>17</v>
      </c>
      <c r="F311" s="7">
        <v>9</v>
      </c>
      <c r="G311" s="7">
        <v>2</v>
      </c>
      <c r="H311" s="7"/>
      <c r="I311" s="7"/>
      <c r="J311" s="68">
        <f t="shared" si="32"/>
        <v>93.939393939393938</v>
      </c>
    </row>
    <row r="312" spans="1:10" ht="15.75" thickBot="1" x14ac:dyDescent="0.3">
      <c r="A312" s="2"/>
      <c r="B312" s="3"/>
      <c r="C312" s="3"/>
      <c r="D312" s="7">
        <v>14</v>
      </c>
      <c r="E312" s="4" t="s">
        <v>18</v>
      </c>
      <c r="F312" s="7">
        <v>8</v>
      </c>
      <c r="G312" s="7">
        <v>3</v>
      </c>
      <c r="H312" s="7"/>
      <c r="I312" s="7"/>
      <c r="J312" s="68">
        <f t="shared" si="32"/>
        <v>90.909090909090907</v>
      </c>
    </row>
    <row r="313" spans="1:10" ht="15.75" thickBot="1" x14ac:dyDescent="0.3">
      <c r="A313" s="2"/>
      <c r="B313" s="3"/>
      <c r="C313" s="3"/>
      <c r="D313" s="7">
        <v>15</v>
      </c>
      <c r="E313" s="4" t="s">
        <v>19</v>
      </c>
      <c r="F313" s="7">
        <v>9</v>
      </c>
      <c r="G313" s="7">
        <v>2</v>
      </c>
      <c r="H313" s="7"/>
      <c r="I313" s="7"/>
      <c r="J313" s="68">
        <f t="shared" si="32"/>
        <v>93.939393939393938</v>
      </c>
    </row>
    <row r="314" spans="1:10" ht="15.75" thickBot="1" x14ac:dyDescent="0.3">
      <c r="A314" s="2"/>
      <c r="B314" s="3"/>
      <c r="C314" s="3"/>
      <c r="D314" s="7"/>
      <c r="E314" s="4" t="s">
        <v>6</v>
      </c>
      <c r="F314" s="79">
        <f>SUM(F299:F313)/15</f>
        <v>8</v>
      </c>
      <c r="G314" s="79">
        <f t="shared" ref="G314:I314" si="33">SUM(G299:G313)/15</f>
        <v>2.7333333333333334</v>
      </c>
      <c r="H314" s="79">
        <f t="shared" si="33"/>
        <v>0.2</v>
      </c>
      <c r="I314" s="79">
        <f t="shared" si="33"/>
        <v>6.6666666666666666E-2</v>
      </c>
      <c r="J314" s="80">
        <f>SUM(J299:J313)/15</f>
        <v>89.89898989898991</v>
      </c>
    </row>
    <row r="315" spans="1:10" ht="24.75" thickBot="1" x14ac:dyDescent="0.3">
      <c r="A315" s="31" t="s">
        <v>82</v>
      </c>
      <c r="B315" s="269">
        <v>24</v>
      </c>
      <c r="C315" s="259">
        <v>9</v>
      </c>
      <c r="D315" s="73">
        <v>27</v>
      </c>
      <c r="E315" s="261"/>
      <c r="F315" s="259">
        <v>3</v>
      </c>
      <c r="G315" s="291">
        <v>2</v>
      </c>
      <c r="H315" s="53">
        <v>1</v>
      </c>
      <c r="I315" s="54">
        <v>0</v>
      </c>
      <c r="J315" s="263" t="s">
        <v>62</v>
      </c>
    </row>
    <row r="316" spans="1:10" ht="15.75" thickBot="1" x14ac:dyDescent="0.3">
      <c r="A316" s="210" t="s">
        <v>104</v>
      </c>
      <c r="B316" s="273"/>
      <c r="C316" s="260"/>
      <c r="D316" s="47"/>
      <c r="E316" s="262"/>
      <c r="F316" s="260"/>
      <c r="G316" s="292"/>
      <c r="H316" s="55"/>
      <c r="I316" s="56"/>
      <c r="J316" s="264"/>
    </row>
    <row r="317" spans="1:10" ht="15.75" thickBot="1" x14ac:dyDescent="0.3">
      <c r="A317" s="2"/>
      <c r="B317" s="3"/>
      <c r="C317" s="3"/>
      <c r="D317" s="7">
        <v>1</v>
      </c>
      <c r="E317" s="4" t="s">
        <v>9</v>
      </c>
      <c r="F317" s="7">
        <v>5</v>
      </c>
      <c r="G317" s="7">
        <v>3</v>
      </c>
      <c r="H317" s="7">
        <v>1</v>
      </c>
      <c r="I317" s="7"/>
      <c r="J317" s="68">
        <f>SUM((F317*3+G317*2+H317*1+I317*0)*100/27)</f>
        <v>81.481481481481481</v>
      </c>
    </row>
    <row r="318" spans="1:10" ht="23.25" thickBot="1" x14ac:dyDescent="0.3">
      <c r="A318" s="2"/>
      <c r="B318" s="3"/>
      <c r="C318" s="3"/>
      <c r="D318" s="7">
        <v>2</v>
      </c>
      <c r="E318" s="4" t="s">
        <v>10</v>
      </c>
      <c r="F318" s="7">
        <v>6</v>
      </c>
      <c r="G318" s="7">
        <v>1</v>
      </c>
      <c r="H318" s="7">
        <v>2</v>
      </c>
      <c r="I318" s="7"/>
      <c r="J318" s="68">
        <f t="shared" ref="J318:J331" si="34">SUM((F318*3+G318*2+H318*1+I318*0)*100/27)</f>
        <v>81.481481481481481</v>
      </c>
    </row>
    <row r="319" spans="1:10" ht="15.75" thickBot="1" x14ac:dyDescent="0.3">
      <c r="A319" s="2"/>
      <c r="B319" s="3"/>
      <c r="C319" s="3"/>
      <c r="D319" s="7">
        <v>3</v>
      </c>
      <c r="E319" s="4" t="s">
        <v>11</v>
      </c>
      <c r="F319" s="7">
        <v>7</v>
      </c>
      <c r="G319" s="7"/>
      <c r="H319" s="7">
        <v>2</v>
      </c>
      <c r="I319" s="7"/>
      <c r="J319" s="68">
        <f t="shared" si="34"/>
        <v>85.18518518518519</v>
      </c>
    </row>
    <row r="320" spans="1:10" ht="15.75" thickBot="1" x14ac:dyDescent="0.3">
      <c r="A320" s="2"/>
      <c r="B320" s="3"/>
      <c r="C320" s="3"/>
      <c r="D320" s="7">
        <v>4</v>
      </c>
      <c r="E320" s="4" t="s">
        <v>12</v>
      </c>
      <c r="F320" s="7">
        <v>6</v>
      </c>
      <c r="G320" s="7">
        <v>1</v>
      </c>
      <c r="H320" s="7">
        <v>2</v>
      </c>
      <c r="I320" s="7"/>
      <c r="J320" s="68">
        <f t="shared" si="34"/>
        <v>81.481481481481481</v>
      </c>
    </row>
    <row r="321" spans="1:10" ht="15.75" thickBot="1" x14ac:dyDescent="0.3">
      <c r="A321" s="2"/>
      <c r="B321" s="3"/>
      <c r="C321" s="3"/>
      <c r="D321" s="7">
        <v>5</v>
      </c>
      <c r="E321" s="4" t="s">
        <v>13</v>
      </c>
      <c r="F321" s="7">
        <v>5</v>
      </c>
      <c r="G321" s="7">
        <v>1</v>
      </c>
      <c r="H321" s="7">
        <v>2</v>
      </c>
      <c r="I321" s="7">
        <v>1</v>
      </c>
      <c r="J321" s="68">
        <f t="shared" si="34"/>
        <v>70.370370370370367</v>
      </c>
    </row>
    <row r="322" spans="1:10" ht="15.75" thickBot="1" x14ac:dyDescent="0.3">
      <c r="A322" s="2"/>
      <c r="B322" s="3"/>
      <c r="C322" s="3"/>
      <c r="D322" s="7">
        <v>6</v>
      </c>
      <c r="E322" s="4" t="s">
        <v>14</v>
      </c>
      <c r="F322" s="7">
        <v>6</v>
      </c>
      <c r="G322" s="7">
        <v>1</v>
      </c>
      <c r="H322" s="7">
        <v>2</v>
      </c>
      <c r="I322" s="7"/>
      <c r="J322" s="68">
        <f t="shared" si="34"/>
        <v>81.481481481481481</v>
      </c>
    </row>
    <row r="323" spans="1:10" ht="15.75" thickBot="1" x14ac:dyDescent="0.3">
      <c r="A323" s="2"/>
      <c r="B323" s="3"/>
      <c r="C323" s="3"/>
      <c r="D323" s="7">
        <v>7</v>
      </c>
      <c r="E323" s="4" t="s">
        <v>21</v>
      </c>
      <c r="F323" s="7">
        <v>4</v>
      </c>
      <c r="G323" s="7">
        <v>4</v>
      </c>
      <c r="H323" s="7"/>
      <c r="I323" s="7">
        <v>1</v>
      </c>
      <c r="J323" s="68">
        <f t="shared" si="34"/>
        <v>74.074074074074076</v>
      </c>
    </row>
    <row r="324" spans="1:10" ht="15.75" thickBot="1" x14ac:dyDescent="0.3">
      <c r="A324" s="2"/>
      <c r="B324" s="3"/>
      <c r="C324" s="3"/>
      <c r="D324" s="7">
        <v>8</v>
      </c>
      <c r="E324" s="4" t="s">
        <v>27</v>
      </c>
      <c r="F324" s="7">
        <v>6</v>
      </c>
      <c r="G324" s="7">
        <v>2</v>
      </c>
      <c r="H324" s="7">
        <v>1</v>
      </c>
      <c r="I324" s="7"/>
      <c r="J324" s="68">
        <f t="shared" si="34"/>
        <v>85.18518518518519</v>
      </c>
    </row>
    <row r="325" spans="1:10" ht="15.75" thickBot="1" x14ac:dyDescent="0.3">
      <c r="A325" s="2"/>
      <c r="B325" s="3"/>
      <c r="C325" s="3"/>
      <c r="D325" s="7">
        <v>9</v>
      </c>
      <c r="E325" s="4" t="s">
        <v>15</v>
      </c>
      <c r="F325" s="7">
        <v>3</v>
      </c>
      <c r="G325" s="7">
        <v>2</v>
      </c>
      <c r="H325" s="7">
        <v>3</v>
      </c>
      <c r="I325" s="7">
        <v>1</v>
      </c>
      <c r="J325" s="68">
        <f t="shared" si="34"/>
        <v>59.25925925925926</v>
      </c>
    </row>
    <row r="326" spans="1:10" ht="23.25" thickBot="1" x14ac:dyDescent="0.3">
      <c r="A326" s="2"/>
      <c r="B326" s="3"/>
      <c r="C326" s="3"/>
      <c r="D326" s="7">
        <v>10</v>
      </c>
      <c r="E326" s="4" t="s">
        <v>16</v>
      </c>
      <c r="F326" s="7">
        <v>4</v>
      </c>
      <c r="G326" s="7">
        <v>1</v>
      </c>
      <c r="H326" s="7">
        <v>2</v>
      </c>
      <c r="I326" s="7">
        <v>2</v>
      </c>
      <c r="J326" s="68">
        <f t="shared" si="34"/>
        <v>59.25925925925926</v>
      </c>
    </row>
    <row r="327" spans="1:10" ht="15.75" thickBot="1" x14ac:dyDescent="0.3">
      <c r="A327" s="2"/>
      <c r="B327" s="3"/>
      <c r="C327" s="3"/>
      <c r="D327" s="7">
        <v>11</v>
      </c>
      <c r="E327" s="4" t="s">
        <v>20</v>
      </c>
      <c r="F327" s="7">
        <v>6</v>
      </c>
      <c r="G327" s="7">
        <v>3</v>
      </c>
      <c r="H327" s="7"/>
      <c r="I327" s="7"/>
      <c r="J327" s="68">
        <f t="shared" si="34"/>
        <v>88.888888888888886</v>
      </c>
    </row>
    <row r="328" spans="1:10" ht="15.75" thickBot="1" x14ac:dyDescent="0.3">
      <c r="A328" s="2"/>
      <c r="B328" s="3"/>
      <c r="C328" s="3"/>
      <c r="D328" s="7">
        <v>12</v>
      </c>
      <c r="E328" s="4" t="s">
        <v>22</v>
      </c>
      <c r="F328" s="7">
        <v>7</v>
      </c>
      <c r="G328" s="7"/>
      <c r="H328" s="7">
        <v>1</v>
      </c>
      <c r="I328" s="7">
        <v>1</v>
      </c>
      <c r="J328" s="68">
        <f t="shared" si="34"/>
        <v>81.481481481481481</v>
      </c>
    </row>
    <row r="329" spans="1:10" ht="15.75" thickBot="1" x14ac:dyDescent="0.3">
      <c r="A329" s="2"/>
      <c r="B329" s="3"/>
      <c r="C329" s="3"/>
      <c r="D329" s="7">
        <v>13</v>
      </c>
      <c r="E329" s="4" t="s">
        <v>17</v>
      </c>
      <c r="F329" s="7">
        <v>7</v>
      </c>
      <c r="G329" s="7"/>
      <c r="H329" s="7"/>
      <c r="I329" s="7">
        <v>2</v>
      </c>
      <c r="J329" s="68">
        <f t="shared" si="34"/>
        <v>77.777777777777771</v>
      </c>
    </row>
    <row r="330" spans="1:10" ht="15.75" thickBot="1" x14ac:dyDescent="0.3">
      <c r="A330" s="2"/>
      <c r="B330" s="3"/>
      <c r="C330" s="3"/>
      <c r="D330" s="7">
        <v>14</v>
      </c>
      <c r="E330" s="4" t="s">
        <v>18</v>
      </c>
      <c r="F330" s="7">
        <v>6</v>
      </c>
      <c r="G330" s="7">
        <v>1</v>
      </c>
      <c r="H330" s="7">
        <v>1</v>
      </c>
      <c r="I330" s="7">
        <v>1</v>
      </c>
      <c r="J330" s="68">
        <f t="shared" si="34"/>
        <v>77.777777777777771</v>
      </c>
    </row>
    <row r="331" spans="1:10" ht="15.75" thickBot="1" x14ac:dyDescent="0.3">
      <c r="A331" s="2"/>
      <c r="B331" s="3"/>
      <c r="C331" s="3"/>
      <c r="D331" s="7">
        <v>15</v>
      </c>
      <c r="E331" s="4" t="s">
        <v>19</v>
      </c>
      <c r="F331" s="7">
        <v>7</v>
      </c>
      <c r="G331" s="7"/>
      <c r="H331" s="7">
        <v>1</v>
      </c>
      <c r="I331" s="7">
        <v>1</v>
      </c>
      <c r="J331" s="68">
        <f t="shared" si="34"/>
        <v>81.481481481481481</v>
      </c>
    </row>
    <row r="332" spans="1:10" ht="15.75" thickBot="1" x14ac:dyDescent="0.3">
      <c r="A332" s="2"/>
      <c r="B332" s="3"/>
      <c r="C332" s="3"/>
      <c r="D332" s="7"/>
      <c r="E332" s="4" t="s">
        <v>6</v>
      </c>
      <c r="F332" s="79">
        <f>SUM(F317:F331)/15</f>
        <v>5.666666666666667</v>
      </c>
      <c r="G332" s="79">
        <f t="shared" ref="G332:I332" si="35">SUM(G317:G331)/15</f>
        <v>1.3333333333333333</v>
      </c>
      <c r="H332" s="79">
        <f t="shared" si="35"/>
        <v>1.3333333333333333</v>
      </c>
      <c r="I332" s="79">
        <f t="shared" si="35"/>
        <v>0.66666666666666663</v>
      </c>
      <c r="J332" s="80">
        <f>SUM(J317:J331)/15</f>
        <v>77.777777777777786</v>
      </c>
    </row>
    <row r="333" spans="1:10" ht="15.75" thickBot="1" x14ac:dyDescent="0.3">
      <c r="A333" s="296" t="s">
        <v>50</v>
      </c>
      <c r="B333" s="296"/>
      <c r="C333" s="296"/>
      <c r="D333" s="296"/>
      <c r="E333" s="296"/>
      <c r="F333" s="296"/>
      <c r="G333" s="296"/>
      <c r="H333" s="296"/>
      <c r="I333" s="296"/>
      <c r="J333" s="44"/>
    </row>
    <row r="334" spans="1:10" ht="30" customHeight="1" thickBot="1" x14ac:dyDescent="0.3">
      <c r="A334" s="31" t="s">
        <v>83</v>
      </c>
      <c r="B334" s="269">
        <v>28</v>
      </c>
      <c r="C334" s="259">
        <v>23</v>
      </c>
      <c r="D334" s="73">
        <v>69</v>
      </c>
      <c r="E334" s="261"/>
      <c r="F334" s="259">
        <v>3</v>
      </c>
      <c r="G334" s="291">
        <v>2</v>
      </c>
      <c r="H334" s="53">
        <v>1</v>
      </c>
      <c r="I334" s="54">
        <v>0</v>
      </c>
      <c r="J334" s="263" t="s">
        <v>62</v>
      </c>
    </row>
    <row r="335" spans="1:10" ht="15.75" thickBot="1" x14ac:dyDescent="0.3">
      <c r="A335" s="47" t="s">
        <v>51</v>
      </c>
      <c r="B335" s="273"/>
      <c r="C335" s="260"/>
      <c r="D335" s="47"/>
      <c r="E335" s="262"/>
      <c r="F335" s="260"/>
      <c r="G335" s="292"/>
      <c r="H335" s="55"/>
      <c r="I335" s="56"/>
      <c r="J335" s="264"/>
    </row>
    <row r="336" spans="1:10" ht="15.75" thickBot="1" x14ac:dyDescent="0.3">
      <c r="A336" s="2"/>
      <c r="B336" s="3"/>
      <c r="C336" s="3"/>
      <c r="D336" s="7">
        <v>1</v>
      </c>
      <c r="E336" s="4" t="s">
        <v>9</v>
      </c>
      <c r="F336" s="7">
        <v>22</v>
      </c>
      <c r="G336" s="7"/>
      <c r="H336" s="7">
        <v>1</v>
      </c>
      <c r="I336" s="7"/>
      <c r="J336" s="68">
        <f>SUM((F336*3+G336*2+H336*1+I336*0)*100/69)</f>
        <v>97.101449275362313</v>
      </c>
    </row>
    <row r="337" spans="1:10" ht="23.25" thickBot="1" x14ac:dyDescent="0.3">
      <c r="A337" s="2"/>
      <c r="B337" s="3"/>
      <c r="C337" s="3"/>
      <c r="D337" s="7">
        <v>2</v>
      </c>
      <c r="E337" s="4" t="s">
        <v>10</v>
      </c>
      <c r="F337" s="7">
        <v>21</v>
      </c>
      <c r="G337" s="7">
        <v>2</v>
      </c>
      <c r="H337" s="7"/>
      <c r="I337" s="7"/>
      <c r="J337" s="68">
        <f t="shared" ref="J337:J350" si="36">SUM((F337*3+G337*2+H337*1+I337*0)*100/69)</f>
        <v>97.101449275362313</v>
      </c>
    </row>
    <row r="338" spans="1:10" ht="15.75" thickBot="1" x14ac:dyDescent="0.3">
      <c r="A338" s="2"/>
      <c r="B338" s="3"/>
      <c r="C338" s="3"/>
      <c r="D338" s="7">
        <v>3</v>
      </c>
      <c r="E338" s="4" t="s">
        <v>11</v>
      </c>
      <c r="F338" s="7">
        <v>21</v>
      </c>
      <c r="G338" s="7">
        <v>2</v>
      </c>
      <c r="H338" s="7"/>
      <c r="I338" s="7"/>
      <c r="J338" s="68">
        <f t="shared" si="36"/>
        <v>97.101449275362313</v>
      </c>
    </row>
    <row r="339" spans="1:10" ht="15.75" thickBot="1" x14ac:dyDescent="0.3">
      <c r="A339" s="2"/>
      <c r="B339" s="3"/>
      <c r="C339" s="3"/>
      <c r="D339" s="7">
        <v>4</v>
      </c>
      <c r="E339" s="4" t="s">
        <v>12</v>
      </c>
      <c r="F339" s="7">
        <v>20</v>
      </c>
      <c r="G339" s="7">
        <v>2</v>
      </c>
      <c r="H339" s="7">
        <v>1</v>
      </c>
      <c r="I339" s="7"/>
      <c r="J339" s="68">
        <f t="shared" si="36"/>
        <v>94.20289855072464</v>
      </c>
    </row>
    <row r="340" spans="1:10" ht="15.75" thickBot="1" x14ac:dyDescent="0.3">
      <c r="A340" s="2"/>
      <c r="B340" s="3"/>
      <c r="C340" s="3"/>
      <c r="D340" s="7">
        <v>5</v>
      </c>
      <c r="E340" s="4" t="s">
        <v>13</v>
      </c>
      <c r="F340" s="7">
        <v>23</v>
      </c>
      <c r="G340" s="7"/>
      <c r="H340" s="7"/>
      <c r="I340" s="7"/>
      <c r="J340" s="68">
        <f t="shared" si="36"/>
        <v>100</v>
      </c>
    </row>
    <row r="341" spans="1:10" ht="15.75" thickBot="1" x14ac:dyDescent="0.3">
      <c r="A341" s="2"/>
      <c r="B341" s="3"/>
      <c r="C341" s="3"/>
      <c r="D341" s="7">
        <v>6</v>
      </c>
      <c r="E341" s="4" t="s">
        <v>14</v>
      </c>
      <c r="F341" s="7">
        <v>22</v>
      </c>
      <c r="G341" s="7">
        <v>1</v>
      </c>
      <c r="H341" s="7"/>
      <c r="I341" s="7"/>
      <c r="J341" s="68">
        <f t="shared" si="36"/>
        <v>98.550724637681157</v>
      </c>
    </row>
    <row r="342" spans="1:10" ht="15.75" thickBot="1" x14ac:dyDescent="0.3">
      <c r="A342" s="2"/>
      <c r="B342" s="3"/>
      <c r="C342" s="3"/>
      <c r="D342" s="7">
        <v>7</v>
      </c>
      <c r="E342" s="4" t="s">
        <v>21</v>
      </c>
      <c r="F342" s="7">
        <v>22</v>
      </c>
      <c r="G342" s="7">
        <v>1</v>
      </c>
      <c r="H342" s="7"/>
      <c r="I342" s="7"/>
      <c r="J342" s="68">
        <f t="shared" si="36"/>
        <v>98.550724637681157</v>
      </c>
    </row>
    <row r="343" spans="1:10" ht="15.75" thickBot="1" x14ac:dyDescent="0.3">
      <c r="A343" s="2"/>
      <c r="B343" s="3"/>
      <c r="C343" s="3"/>
      <c r="D343" s="7">
        <v>8</v>
      </c>
      <c r="E343" s="4" t="s">
        <v>27</v>
      </c>
      <c r="F343" s="7">
        <v>22</v>
      </c>
      <c r="G343" s="7">
        <v>1</v>
      </c>
      <c r="H343" s="7"/>
      <c r="I343" s="7"/>
      <c r="J343" s="68">
        <f t="shared" si="36"/>
        <v>98.550724637681157</v>
      </c>
    </row>
    <row r="344" spans="1:10" ht="15.75" thickBot="1" x14ac:dyDescent="0.3">
      <c r="A344" s="2"/>
      <c r="B344" s="3"/>
      <c r="C344" s="3"/>
      <c r="D344" s="7">
        <v>9</v>
      </c>
      <c r="E344" s="4" t="s">
        <v>15</v>
      </c>
      <c r="F344" s="7">
        <v>22</v>
      </c>
      <c r="G344" s="7">
        <v>1</v>
      </c>
      <c r="H344" s="7"/>
      <c r="I344" s="7"/>
      <c r="J344" s="68">
        <f t="shared" si="36"/>
        <v>98.550724637681157</v>
      </c>
    </row>
    <row r="345" spans="1:10" ht="23.25" thickBot="1" x14ac:dyDescent="0.3">
      <c r="A345" s="2"/>
      <c r="B345" s="3"/>
      <c r="C345" s="3"/>
      <c r="D345" s="7">
        <v>10</v>
      </c>
      <c r="E345" s="4" t="s">
        <v>16</v>
      </c>
      <c r="F345" s="7">
        <v>20</v>
      </c>
      <c r="G345" s="7">
        <v>3</v>
      </c>
      <c r="H345" s="7"/>
      <c r="I345" s="7"/>
      <c r="J345" s="68">
        <f t="shared" si="36"/>
        <v>95.652173913043484</v>
      </c>
    </row>
    <row r="346" spans="1:10" ht="15.75" thickBot="1" x14ac:dyDescent="0.3">
      <c r="A346" s="2"/>
      <c r="B346" s="3"/>
      <c r="C346" s="3"/>
      <c r="D346" s="7">
        <v>11</v>
      </c>
      <c r="E346" s="4" t="s">
        <v>20</v>
      </c>
      <c r="F346" s="7">
        <v>22</v>
      </c>
      <c r="G346" s="7">
        <v>1</v>
      </c>
      <c r="H346" s="7"/>
      <c r="I346" s="7"/>
      <c r="J346" s="68">
        <f t="shared" si="36"/>
        <v>98.550724637681157</v>
      </c>
    </row>
    <row r="347" spans="1:10" ht="15.75" thickBot="1" x14ac:dyDescent="0.3">
      <c r="A347" s="2"/>
      <c r="B347" s="3"/>
      <c r="C347" s="3"/>
      <c r="D347" s="7">
        <v>12</v>
      </c>
      <c r="E347" s="4" t="s">
        <v>22</v>
      </c>
      <c r="F347" s="7">
        <v>20</v>
      </c>
      <c r="G347" s="7">
        <v>2</v>
      </c>
      <c r="H347" s="7">
        <v>1</v>
      </c>
      <c r="I347" s="7"/>
      <c r="J347" s="68">
        <f t="shared" si="36"/>
        <v>94.20289855072464</v>
      </c>
    </row>
    <row r="348" spans="1:10" ht="15.75" thickBot="1" x14ac:dyDescent="0.3">
      <c r="A348" s="2"/>
      <c r="B348" s="3"/>
      <c r="C348" s="3"/>
      <c r="D348" s="7">
        <v>13</v>
      </c>
      <c r="E348" s="4" t="s">
        <v>17</v>
      </c>
      <c r="F348" s="7">
        <v>22</v>
      </c>
      <c r="G348" s="7">
        <v>1</v>
      </c>
      <c r="H348" s="7"/>
      <c r="I348" s="7"/>
      <c r="J348" s="68">
        <f t="shared" si="36"/>
        <v>98.550724637681157</v>
      </c>
    </row>
    <row r="349" spans="1:10" ht="15.75" thickBot="1" x14ac:dyDescent="0.3">
      <c r="A349" s="2"/>
      <c r="B349" s="3"/>
      <c r="C349" s="3"/>
      <c r="D349" s="7">
        <v>14</v>
      </c>
      <c r="E349" s="4" t="s">
        <v>18</v>
      </c>
      <c r="F349" s="7">
        <v>20</v>
      </c>
      <c r="G349" s="7">
        <v>2</v>
      </c>
      <c r="H349" s="7">
        <v>1</v>
      </c>
      <c r="I349" s="7"/>
      <c r="J349" s="68">
        <f t="shared" si="36"/>
        <v>94.20289855072464</v>
      </c>
    </row>
    <row r="350" spans="1:10" ht="15.75" thickBot="1" x14ac:dyDescent="0.3">
      <c r="A350" s="2"/>
      <c r="B350" s="3"/>
      <c r="C350" s="3"/>
      <c r="D350" s="7">
        <v>15</v>
      </c>
      <c r="E350" s="4" t="s">
        <v>19</v>
      </c>
      <c r="F350" s="7">
        <v>22</v>
      </c>
      <c r="G350" s="7"/>
      <c r="H350" s="7">
        <v>1</v>
      </c>
      <c r="I350" s="7"/>
      <c r="J350" s="68">
        <f t="shared" si="36"/>
        <v>97.101449275362313</v>
      </c>
    </row>
    <row r="351" spans="1:10" ht="15.75" thickBot="1" x14ac:dyDescent="0.3">
      <c r="A351" s="2"/>
      <c r="B351" s="3"/>
      <c r="C351" s="3"/>
      <c r="D351" s="7"/>
      <c r="E351" s="4" t="s">
        <v>6</v>
      </c>
      <c r="F351" s="79">
        <f>SUM(F336:F350)/15</f>
        <v>21.4</v>
      </c>
      <c r="G351" s="79">
        <v>2</v>
      </c>
      <c r="H351" s="79">
        <f t="shared" ref="H351:I351" si="37">SUM(H336:H350)/15</f>
        <v>0.33333333333333331</v>
      </c>
      <c r="I351" s="79">
        <f t="shared" si="37"/>
        <v>0</v>
      </c>
      <c r="J351" s="80">
        <f>SUM(J336:J350)/15</f>
        <v>97.198067632850254</v>
      </c>
    </row>
    <row r="352" spans="1:10" ht="27" customHeight="1" thickBot="1" x14ac:dyDescent="0.3">
      <c r="A352" s="31" t="s">
        <v>84</v>
      </c>
      <c r="B352" s="269">
        <v>28</v>
      </c>
      <c r="C352" s="259">
        <v>23</v>
      </c>
      <c r="D352" s="48">
        <v>69</v>
      </c>
      <c r="E352" s="261"/>
      <c r="F352" s="259">
        <v>3</v>
      </c>
      <c r="G352" s="291">
        <v>2</v>
      </c>
      <c r="H352" s="53">
        <v>1</v>
      </c>
      <c r="I352" s="54">
        <v>0</v>
      </c>
      <c r="J352" s="263" t="s">
        <v>62</v>
      </c>
    </row>
    <row r="353" spans="1:10" ht="15.75" thickBot="1" x14ac:dyDescent="0.3">
      <c r="A353" s="210" t="s">
        <v>43</v>
      </c>
      <c r="B353" s="273"/>
      <c r="C353" s="260"/>
      <c r="D353" s="47"/>
      <c r="E353" s="262"/>
      <c r="F353" s="260"/>
      <c r="G353" s="292"/>
      <c r="H353" s="55"/>
      <c r="I353" s="56"/>
      <c r="J353" s="264"/>
    </row>
    <row r="354" spans="1:10" ht="15.75" thickBot="1" x14ac:dyDescent="0.3">
      <c r="A354" s="2"/>
      <c r="B354" s="3"/>
      <c r="C354" s="3"/>
      <c r="D354" s="7">
        <v>1</v>
      </c>
      <c r="E354" s="4" t="s">
        <v>9</v>
      </c>
      <c r="F354" s="7">
        <v>23</v>
      </c>
      <c r="G354" s="7"/>
      <c r="H354" s="7"/>
      <c r="I354" s="7"/>
      <c r="J354" s="68">
        <f>SUM((F354*3+G354*2+H354*1+I354*0)*100/69)</f>
        <v>100</v>
      </c>
    </row>
    <row r="355" spans="1:10" ht="23.25" thickBot="1" x14ac:dyDescent="0.3">
      <c r="A355" s="2"/>
      <c r="B355" s="3"/>
      <c r="C355" s="3"/>
      <c r="D355" s="7">
        <v>2</v>
      </c>
      <c r="E355" s="4" t="s">
        <v>10</v>
      </c>
      <c r="F355" s="7">
        <v>23</v>
      </c>
      <c r="G355" s="7"/>
      <c r="H355" s="7"/>
      <c r="I355" s="7"/>
      <c r="J355" s="68">
        <f t="shared" ref="J355:J368" si="38">SUM((F355*3+G355*2+H355*1+I355*0)*100/69)</f>
        <v>100</v>
      </c>
    </row>
    <row r="356" spans="1:10" ht="15.75" thickBot="1" x14ac:dyDescent="0.3">
      <c r="A356" s="2"/>
      <c r="B356" s="3"/>
      <c r="C356" s="3"/>
      <c r="D356" s="7">
        <v>3</v>
      </c>
      <c r="E356" s="4" t="s">
        <v>11</v>
      </c>
      <c r="F356" s="7">
        <v>23</v>
      </c>
      <c r="G356" s="7"/>
      <c r="H356" s="7"/>
      <c r="I356" s="7"/>
      <c r="J356" s="68">
        <f t="shared" si="38"/>
        <v>100</v>
      </c>
    </row>
    <row r="357" spans="1:10" ht="15.75" thickBot="1" x14ac:dyDescent="0.3">
      <c r="A357" s="2"/>
      <c r="B357" s="3"/>
      <c r="C357" s="3"/>
      <c r="D357" s="7">
        <v>4</v>
      </c>
      <c r="E357" s="4" t="s">
        <v>12</v>
      </c>
      <c r="F357" s="7">
        <v>22</v>
      </c>
      <c r="G357" s="7">
        <v>1</v>
      </c>
      <c r="H357" s="7"/>
      <c r="I357" s="7"/>
      <c r="J357" s="68">
        <f t="shared" si="38"/>
        <v>98.550724637681157</v>
      </c>
    </row>
    <row r="358" spans="1:10" ht="15.75" thickBot="1" x14ac:dyDescent="0.3">
      <c r="A358" s="2"/>
      <c r="B358" s="3"/>
      <c r="C358" s="3"/>
      <c r="D358" s="7">
        <v>5</v>
      </c>
      <c r="E358" s="4" t="s">
        <v>13</v>
      </c>
      <c r="F358" s="7">
        <v>21</v>
      </c>
      <c r="G358" s="7">
        <v>2</v>
      </c>
      <c r="H358" s="7"/>
      <c r="I358" s="7"/>
      <c r="J358" s="68">
        <f t="shared" si="38"/>
        <v>97.101449275362313</v>
      </c>
    </row>
    <row r="359" spans="1:10" ht="15.75" thickBot="1" x14ac:dyDescent="0.3">
      <c r="A359" s="2"/>
      <c r="B359" s="3"/>
      <c r="C359" s="3"/>
      <c r="D359" s="7">
        <v>6</v>
      </c>
      <c r="E359" s="4" t="s">
        <v>14</v>
      </c>
      <c r="F359" s="7">
        <v>21</v>
      </c>
      <c r="G359" s="7">
        <v>2</v>
      </c>
      <c r="H359" s="7"/>
      <c r="I359" s="7"/>
      <c r="J359" s="68">
        <f t="shared" si="38"/>
        <v>97.101449275362313</v>
      </c>
    </row>
    <row r="360" spans="1:10" ht="15.75" thickBot="1" x14ac:dyDescent="0.3">
      <c r="A360" s="2"/>
      <c r="B360" s="3"/>
      <c r="C360" s="3"/>
      <c r="D360" s="7">
        <v>7</v>
      </c>
      <c r="E360" s="4" t="s">
        <v>21</v>
      </c>
      <c r="F360" s="7">
        <v>23</v>
      </c>
      <c r="G360" s="7"/>
      <c r="H360" s="7"/>
      <c r="I360" s="7"/>
      <c r="J360" s="68">
        <f t="shared" si="38"/>
        <v>100</v>
      </c>
    </row>
    <row r="361" spans="1:10" ht="15.75" thickBot="1" x14ac:dyDescent="0.3">
      <c r="A361" s="2"/>
      <c r="B361" s="3"/>
      <c r="C361" s="3"/>
      <c r="D361" s="7">
        <v>8</v>
      </c>
      <c r="E361" s="4" t="s">
        <v>27</v>
      </c>
      <c r="F361" s="7">
        <v>21</v>
      </c>
      <c r="G361" s="7">
        <v>2</v>
      </c>
      <c r="H361" s="7"/>
      <c r="I361" s="7"/>
      <c r="J361" s="68">
        <f t="shared" si="38"/>
        <v>97.101449275362313</v>
      </c>
    </row>
    <row r="362" spans="1:10" ht="15.75" thickBot="1" x14ac:dyDescent="0.3">
      <c r="A362" s="2"/>
      <c r="B362" s="3"/>
      <c r="C362" s="3"/>
      <c r="D362" s="7">
        <v>9</v>
      </c>
      <c r="E362" s="4" t="s">
        <v>15</v>
      </c>
      <c r="F362" s="7">
        <v>22</v>
      </c>
      <c r="G362" s="7"/>
      <c r="H362" s="7">
        <v>1</v>
      </c>
      <c r="I362" s="7"/>
      <c r="J362" s="68">
        <f t="shared" si="38"/>
        <v>97.101449275362313</v>
      </c>
    </row>
    <row r="363" spans="1:10" ht="23.25" thickBot="1" x14ac:dyDescent="0.3">
      <c r="A363" s="2"/>
      <c r="B363" s="3"/>
      <c r="C363" s="3"/>
      <c r="D363" s="7">
        <v>10</v>
      </c>
      <c r="E363" s="4" t="s">
        <v>16</v>
      </c>
      <c r="F363" s="7">
        <v>22</v>
      </c>
      <c r="G363" s="7"/>
      <c r="H363" s="7">
        <v>1</v>
      </c>
      <c r="I363" s="7"/>
      <c r="J363" s="68">
        <f t="shared" si="38"/>
        <v>97.101449275362313</v>
      </c>
    </row>
    <row r="364" spans="1:10" ht="15.75" thickBot="1" x14ac:dyDescent="0.3">
      <c r="A364" s="2"/>
      <c r="B364" s="3"/>
      <c r="C364" s="3"/>
      <c r="D364" s="7">
        <v>11</v>
      </c>
      <c r="E364" s="4" t="s">
        <v>20</v>
      </c>
      <c r="F364" s="7">
        <v>21</v>
      </c>
      <c r="G364" s="7">
        <v>2</v>
      </c>
      <c r="H364" s="7"/>
      <c r="I364" s="7"/>
      <c r="J364" s="68">
        <f t="shared" si="38"/>
        <v>97.101449275362313</v>
      </c>
    </row>
    <row r="365" spans="1:10" ht="15.75" thickBot="1" x14ac:dyDescent="0.3">
      <c r="A365" s="2"/>
      <c r="B365" s="3"/>
      <c r="C365" s="3"/>
      <c r="D365" s="7">
        <v>12</v>
      </c>
      <c r="E365" s="4" t="s">
        <v>22</v>
      </c>
      <c r="F365" s="7">
        <v>22</v>
      </c>
      <c r="G365" s="7">
        <v>1</v>
      </c>
      <c r="H365" s="7"/>
      <c r="I365" s="7"/>
      <c r="J365" s="68">
        <f t="shared" si="38"/>
        <v>98.550724637681157</v>
      </c>
    </row>
    <row r="366" spans="1:10" ht="15.75" thickBot="1" x14ac:dyDescent="0.3">
      <c r="A366" s="2"/>
      <c r="B366" s="3"/>
      <c r="C366" s="3"/>
      <c r="D366" s="7">
        <v>13</v>
      </c>
      <c r="E366" s="4" t="s">
        <v>17</v>
      </c>
      <c r="F366" s="7">
        <v>21</v>
      </c>
      <c r="G366" s="7">
        <v>1</v>
      </c>
      <c r="H366" s="7">
        <v>1</v>
      </c>
      <c r="I366" s="7"/>
      <c r="J366" s="68">
        <f t="shared" si="38"/>
        <v>95.652173913043484</v>
      </c>
    </row>
    <row r="367" spans="1:10" ht="15.75" thickBot="1" x14ac:dyDescent="0.3">
      <c r="A367" s="2"/>
      <c r="B367" s="3"/>
      <c r="C367" s="3"/>
      <c r="D367" s="7">
        <v>14</v>
      </c>
      <c r="E367" s="4" t="s">
        <v>18</v>
      </c>
      <c r="F367" s="7">
        <v>22</v>
      </c>
      <c r="G367" s="7"/>
      <c r="H367" s="7">
        <v>1</v>
      </c>
      <c r="I367" s="7"/>
      <c r="J367" s="68">
        <f t="shared" si="38"/>
        <v>97.101449275362313</v>
      </c>
    </row>
    <row r="368" spans="1:10" ht="15.75" thickBot="1" x14ac:dyDescent="0.3">
      <c r="A368" s="2"/>
      <c r="B368" s="3"/>
      <c r="C368" s="3"/>
      <c r="D368" s="7">
        <v>15</v>
      </c>
      <c r="E368" s="4" t="s">
        <v>19</v>
      </c>
      <c r="F368" s="7">
        <v>22</v>
      </c>
      <c r="G368" s="7"/>
      <c r="H368" s="7">
        <v>1</v>
      </c>
      <c r="I368" s="7"/>
      <c r="J368" s="68">
        <f t="shared" si="38"/>
        <v>97.101449275362313</v>
      </c>
    </row>
    <row r="369" spans="1:10" ht="15.75" thickBot="1" x14ac:dyDescent="0.3">
      <c r="A369" s="2"/>
      <c r="B369" s="3"/>
      <c r="C369" s="3"/>
      <c r="D369" s="7"/>
      <c r="E369" s="4" t="s">
        <v>6</v>
      </c>
      <c r="F369" s="79">
        <f>SUM(F354:F368)/15</f>
        <v>21.933333333333334</v>
      </c>
      <c r="G369" s="79">
        <f t="shared" ref="G369:I369" si="39">SUM(G354:G368)/15</f>
        <v>0.73333333333333328</v>
      </c>
      <c r="H369" s="79">
        <f t="shared" si="39"/>
        <v>0.33333333333333331</v>
      </c>
      <c r="I369" s="79">
        <f t="shared" si="39"/>
        <v>0</v>
      </c>
      <c r="J369" s="80">
        <f>SUM(J354:J368)/15</f>
        <v>97.971014492753596</v>
      </c>
    </row>
    <row r="370" spans="1:10" ht="26.25" customHeight="1" thickBot="1" x14ac:dyDescent="0.3">
      <c r="A370" s="31" t="s">
        <v>85</v>
      </c>
      <c r="B370" s="269">
        <v>28</v>
      </c>
      <c r="C370" s="259">
        <v>23</v>
      </c>
      <c r="D370" s="73">
        <v>69</v>
      </c>
      <c r="E370" s="261"/>
      <c r="F370" s="259">
        <v>3</v>
      </c>
      <c r="G370" s="291">
        <v>2</v>
      </c>
      <c r="H370" s="53">
        <v>1</v>
      </c>
      <c r="I370" s="54">
        <v>0</v>
      </c>
      <c r="J370" s="263" t="s">
        <v>62</v>
      </c>
    </row>
    <row r="371" spans="1:10" ht="15.75" thickBot="1" x14ac:dyDescent="0.3">
      <c r="A371" s="47" t="s">
        <v>52</v>
      </c>
      <c r="B371" s="273"/>
      <c r="C371" s="260"/>
      <c r="D371" s="47"/>
      <c r="E371" s="262"/>
      <c r="F371" s="260"/>
      <c r="G371" s="292"/>
      <c r="H371" s="55"/>
      <c r="I371" s="56"/>
      <c r="J371" s="264"/>
    </row>
    <row r="372" spans="1:10" ht="15.75" thickBot="1" x14ac:dyDescent="0.3">
      <c r="A372" s="2"/>
      <c r="B372" s="3"/>
      <c r="C372" s="3"/>
      <c r="D372" s="7">
        <v>1</v>
      </c>
      <c r="E372" s="4" t="s">
        <v>9</v>
      </c>
      <c r="F372" s="7">
        <v>21</v>
      </c>
      <c r="G372" s="7">
        <v>2</v>
      </c>
      <c r="H372" s="7"/>
      <c r="I372" s="7"/>
      <c r="J372" s="68">
        <f>SUM((F372*3+G372*2+H372*1+I372*0)*100/69)</f>
        <v>97.101449275362313</v>
      </c>
    </row>
    <row r="373" spans="1:10" ht="23.25" thickBot="1" x14ac:dyDescent="0.3">
      <c r="A373" s="2"/>
      <c r="B373" s="3"/>
      <c r="C373" s="3"/>
      <c r="D373" s="7">
        <v>2</v>
      </c>
      <c r="E373" s="4" t="s">
        <v>10</v>
      </c>
      <c r="F373" s="7">
        <v>22</v>
      </c>
      <c r="G373" s="7">
        <v>1</v>
      </c>
      <c r="H373" s="7"/>
      <c r="I373" s="7"/>
      <c r="J373" s="68">
        <f t="shared" ref="J373:J386" si="40">SUM((F373*3+G373*2+H373*1+I373*0)*100/69)</f>
        <v>98.550724637681157</v>
      </c>
    </row>
    <row r="374" spans="1:10" ht="15.75" thickBot="1" x14ac:dyDescent="0.3">
      <c r="A374" s="2"/>
      <c r="B374" s="3"/>
      <c r="C374" s="3"/>
      <c r="D374" s="7">
        <v>3</v>
      </c>
      <c r="E374" s="4" t="s">
        <v>11</v>
      </c>
      <c r="F374" s="7">
        <v>20</v>
      </c>
      <c r="G374" s="7">
        <v>3</v>
      </c>
      <c r="H374" s="7"/>
      <c r="I374" s="7"/>
      <c r="J374" s="68">
        <f t="shared" si="40"/>
        <v>95.652173913043484</v>
      </c>
    </row>
    <row r="375" spans="1:10" ht="15.75" thickBot="1" x14ac:dyDescent="0.3">
      <c r="A375" s="2"/>
      <c r="B375" s="3"/>
      <c r="C375" s="3"/>
      <c r="D375" s="7">
        <v>4</v>
      </c>
      <c r="E375" s="4" t="s">
        <v>12</v>
      </c>
      <c r="F375" s="7">
        <v>21</v>
      </c>
      <c r="G375" s="7">
        <v>2</v>
      </c>
      <c r="H375" s="7"/>
      <c r="I375" s="7"/>
      <c r="J375" s="68">
        <f t="shared" si="40"/>
        <v>97.101449275362313</v>
      </c>
    </row>
    <row r="376" spans="1:10" ht="15.75" thickBot="1" x14ac:dyDescent="0.3">
      <c r="A376" s="2"/>
      <c r="B376" s="3"/>
      <c r="C376" s="3"/>
      <c r="D376" s="7">
        <v>5</v>
      </c>
      <c r="E376" s="4" t="s">
        <v>13</v>
      </c>
      <c r="F376" s="7">
        <v>18</v>
      </c>
      <c r="G376" s="7">
        <v>5</v>
      </c>
      <c r="H376" s="7"/>
      <c r="I376" s="7"/>
      <c r="J376" s="68">
        <f t="shared" si="40"/>
        <v>92.753623188405797</v>
      </c>
    </row>
    <row r="377" spans="1:10" ht="15.75" thickBot="1" x14ac:dyDescent="0.3">
      <c r="A377" s="2"/>
      <c r="B377" s="3"/>
      <c r="C377" s="3"/>
      <c r="D377" s="7">
        <v>6</v>
      </c>
      <c r="E377" s="4" t="s">
        <v>14</v>
      </c>
      <c r="F377" s="7">
        <v>21</v>
      </c>
      <c r="G377" s="7">
        <v>2</v>
      </c>
      <c r="H377" s="7"/>
      <c r="I377" s="7"/>
      <c r="J377" s="68">
        <f t="shared" si="40"/>
        <v>97.101449275362313</v>
      </c>
    </row>
    <row r="378" spans="1:10" ht="15.75" thickBot="1" x14ac:dyDescent="0.3">
      <c r="A378" s="2"/>
      <c r="B378" s="3"/>
      <c r="C378" s="3"/>
      <c r="D378" s="7">
        <v>7</v>
      </c>
      <c r="E378" s="4" t="s">
        <v>21</v>
      </c>
      <c r="F378" s="7">
        <v>21</v>
      </c>
      <c r="G378" s="7">
        <v>2</v>
      </c>
      <c r="H378" s="7"/>
      <c r="I378" s="7"/>
      <c r="J378" s="68">
        <f t="shared" si="40"/>
        <v>97.101449275362313</v>
      </c>
    </row>
    <row r="379" spans="1:10" ht="15.75" thickBot="1" x14ac:dyDescent="0.3">
      <c r="A379" s="2"/>
      <c r="B379" s="3"/>
      <c r="C379" s="3"/>
      <c r="D379" s="7">
        <v>8</v>
      </c>
      <c r="E379" s="4" t="s">
        <v>27</v>
      </c>
      <c r="F379" s="7">
        <v>21</v>
      </c>
      <c r="G379" s="7">
        <v>2</v>
      </c>
      <c r="H379" s="7"/>
      <c r="I379" s="7"/>
      <c r="J379" s="68">
        <f t="shared" si="40"/>
        <v>97.101449275362313</v>
      </c>
    </row>
    <row r="380" spans="1:10" ht="15.75" thickBot="1" x14ac:dyDescent="0.3">
      <c r="A380" s="2"/>
      <c r="B380" s="3"/>
      <c r="C380" s="3"/>
      <c r="D380" s="7">
        <v>9</v>
      </c>
      <c r="E380" s="4" t="s">
        <v>15</v>
      </c>
      <c r="F380" s="7">
        <v>19</v>
      </c>
      <c r="G380" s="7">
        <v>3</v>
      </c>
      <c r="H380" s="7">
        <v>1</v>
      </c>
      <c r="I380" s="7"/>
      <c r="J380" s="68">
        <f t="shared" si="40"/>
        <v>92.753623188405797</v>
      </c>
    </row>
    <row r="381" spans="1:10" ht="23.25" thickBot="1" x14ac:dyDescent="0.3">
      <c r="A381" s="2"/>
      <c r="B381" s="3"/>
      <c r="C381" s="3"/>
      <c r="D381" s="7">
        <v>10</v>
      </c>
      <c r="E381" s="4" t="s">
        <v>16</v>
      </c>
      <c r="F381" s="7">
        <v>18</v>
      </c>
      <c r="G381" s="7">
        <v>4</v>
      </c>
      <c r="H381" s="7">
        <v>1</v>
      </c>
      <c r="I381" s="7"/>
      <c r="J381" s="68">
        <f t="shared" si="40"/>
        <v>91.304347826086953</v>
      </c>
    </row>
    <row r="382" spans="1:10" ht="15.75" thickBot="1" x14ac:dyDescent="0.3">
      <c r="A382" s="2"/>
      <c r="B382" s="3"/>
      <c r="C382" s="3"/>
      <c r="D382" s="7">
        <v>11</v>
      </c>
      <c r="E382" s="4" t="s">
        <v>20</v>
      </c>
      <c r="F382" s="7">
        <v>21</v>
      </c>
      <c r="G382" s="7">
        <v>2</v>
      </c>
      <c r="H382" s="7"/>
      <c r="I382" s="7"/>
      <c r="J382" s="68">
        <f t="shared" si="40"/>
        <v>97.101449275362313</v>
      </c>
    </row>
    <row r="383" spans="1:10" ht="15.75" thickBot="1" x14ac:dyDescent="0.3">
      <c r="A383" s="2"/>
      <c r="B383" s="3"/>
      <c r="C383" s="3"/>
      <c r="D383" s="7">
        <v>12</v>
      </c>
      <c r="E383" s="4" t="s">
        <v>22</v>
      </c>
      <c r="F383" s="7">
        <v>18</v>
      </c>
      <c r="G383" s="7">
        <v>3</v>
      </c>
      <c r="H383" s="7">
        <v>1</v>
      </c>
      <c r="I383" s="7"/>
      <c r="J383" s="68">
        <f t="shared" si="40"/>
        <v>88.405797101449281</v>
      </c>
    </row>
    <row r="384" spans="1:10" ht="15.75" thickBot="1" x14ac:dyDescent="0.3">
      <c r="A384" s="2"/>
      <c r="B384" s="3"/>
      <c r="C384" s="3"/>
      <c r="D384" s="7">
        <v>13</v>
      </c>
      <c r="E384" s="4" t="s">
        <v>17</v>
      </c>
      <c r="F384" s="7">
        <v>21</v>
      </c>
      <c r="G384" s="7">
        <v>1</v>
      </c>
      <c r="H384" s="7">
        <v>1</v>
      </c>
      <c r="I384" s="7"/>
      <c r="J384" s="68">
        <f t="shared" si="40"/>
        <v>95.652173913043484</v>
      </c>
    </row>
    <row r="385" spans="1:10" ht="15.75" thickBot="1" x14ac:dyDescent="0.3">
      <c r="A385" s="2"/>
      <c r="B385" s="3"/>
      <c r="C385" s="3"/>
      <c r="D385" s="7">
        <v>14</v>
      </c>
      <c r="E385" s="4" t="s">
        <v>18</v>
      </c>
      <c r="F385" s="7">
        <v>21</v>
      </c>
      <c r="G385" s="7">
        <v>1</v>
      </c>
      <c r="H385" s="7">
        <v>1</v>
      </c>
      <c r="I385" s="7"/>
      <c r="J385" s="68">
        <f t="shared" si="40"/>
        <v>95.652173913043484</v>
      </c>
    </row>
    <row r="386" spans="1:10" ht="15.75" thickBot="1" x14ac:dyDescent="0.3">
      <c r="A386" s="2"/>
      <c r="B386" s="3"/>
      <c r="C386" s="3"/>
      <c r="D386" s="7">
        <v>15</v>
      </c>
      <c r="E386" s="4" t="s">
        <v>19</v>
      </c>
      <c r="F386" s="7">
        <v>21</v>
      </c>
      <c r="G386" s="7">
        <v>2</v>
      </c>
      <c r="H386" s="7"/>
      <c r="I386" s="7"/>
      <c r="J386" s="68">
        <f t="shared" si="40"/>
        <v>97.101449275362313</v>
      </c>
    </row>
    <row r="387" spans="1:10" ht="15.75" thickBot="1" x14ac:dyDescent="0.3">
      <c r="A387" s="2"/>
      <c r="B387" s="3"/>
      <c r="C387" s="3"/>
      <c r="D387" s="7"/>
      <c r="E387" s="4" t="s">
        <v>6</v>
      </c>
      <c r="F387" s="79">
        <v>21</v>
      </c>
      <c r="G387" s="79">
        <f t="shared" ref="G387:I387" si="41">SUM(G372:G386)/15</f>
        <v>2.3333333333333335</v>
      </c>
      <c r="H387" s="79">
        <f t="shared" si="41"/>
        <v>0.33333333333333331</v>
      </c>
      <c r="I387" s="79">
        <f t="shared" si="41"/>
        <v>0</v>
      </c>
      <c r="J387" s="80">
        <f>SUM(J372:J386)/15</f>
        <v>95.362318840579704</v>
      </c>
    </row>
    <row r="388" spans="1:10" ht="24.75" thickBot="1" x14ac:dyDescent="0.3">
      <c r="A388" s="31" t="s">
        <v>86</v>
      </c>
      <c r="B388" s="269">
        <v>28</v>
      </c>
      <c r="C388" s="259">
        <v>23</v>
      </c>
      <c r="D388" s="73">
        <v>69</v>
      </c>
      <c r="E388" s="261"/>
      <c r="F388" s="259">
        <v>3</v>
      </c>
      <c r="G388" s="291">
        <v>2</v>
      </c>
      <c r="H388" s="53">
        <v>1</v>
      </c>
      <c r="I388" s="54">
        <v>0</v>
      </c>
      <c r="J388" s="263" t="s">
        <v>62</v>
      </c>
    </row>
    <row r="389" spans="1:10" ht="15.75" thickBot="1" x14ac:dyDescent="0.3">
      <c r="A389" s="210" t="s">
        <v>159</v>
      </c>
      <c r="B389" s="273"/>
      <c r="C389" s="260"/>
      <c r="D389" s="47"/>
      <c r="E389" s="262"/>
      <c r="F389" s="260"/>
      <c r="G389" s="292"/>
      <c r="H389" s="55"/>
      <c r="I389" s="56"/>
      <c r="J389" s="264"/>
    </row>
    <row r="390" spans="1:10" ht="15.75" thickBot="1" x14ac:dyDescent="0.3">
      <c r="A390" s="2"/>
      <c r="B390" s="3"/>
      <c r="C390" s="3"/>
      <c r="D390" s="7">
        <v>1</v>
      </c>
      <c r="E390" s="4" t="s">
        <v>9</v>
      </c>
      <c r="F390" s="7">
        <v>23</v>
      </c>
      <c r="G390" s="7"/>
      <c r="H390" s="7"/>
      <c r="I390" s="7"/>
      <c r="J390" s="68">
        <f>SUM((F390*3+G390*2+H390*1+I390*0)*100/69)</f>
        <v>100</v>
      </c>
    </row>
    <row r="391" spans="1:10" ht="23.25" thickBot="1" x14ac:dyDescent="0.3">
      <c r="A391" s="2"/>
      <c r="B391" s="3"/>
      <c r="C391" s="3"/>
      <c r="D391" s="7">
        <v>2</v>
      </c>
      <c r="E391" s="4" t="s">
        <v>10</v>
      </c>
      <c r="F391" s="7">
        <v>21</v>
      </c>
      <c r="G391" s="7">
        <v>2</v>
      </c>
      <c r="H391" s="7"/>
      <c r="I391" s="7"/>
      <c r="J391" s="68">
        <f t="shared" ref="J391:J404" si="42">SUM((F391*3+G391*2+H391*1+I391*0)*100/69)</f>
        <v>97.101449275362313</v>
      </c>
    </row>
    <row r="392" spans="1:10" ht="15.75" thickBot="1" x14ac:dyDescent="0.3">
      <c r="A392" s="2"/>
      <c r="B392" s="3"/>
      <c r="C392" s="3"/>
      <c r="D392" s="7">
        <v>3</v>
      </c>
      <c r="E392" s="4" t="s">
        <v>11</v>
      </c>
      <c r="F392" s="7">
        <v>23</v>
      </c>
      <c r="G392" s="7"/>
      <c r="H392" s="7"/>
      <c r="I392" s="7"/>
      <c r="J392" s="68">
        <f t="shared" si="42"/>
        <v>100</v>
      </c>
    </row>
    <row r="393" spans="1:10" ht="15.75" thickBot="1" x14ac:dyDescent="0.3">
      <c r="A393" s="2"/>
      <c r="B393" s="3"/>
      <c r="C393" s="3"/>
      <c r="D393" s="7">
        <v>4</v>
      </c>
      <c r="E393" s="4" t="s">
        <v>12</v>
      </c>
      <c r="F393" s="7">
        <v>22</v>
      </c>
      <c r="G393" s="7">
        <v>1</v>
      </c>
      <c r="H393" s="7"/>
      <c r="I393" s="7"/>
      <c r="J393" s="68">
        <f t="shared" si="42"/>
        <v>98.550724637681157</v>
      </c>
    </row>
    <row r="394" spans="1:10" ht="15.75" thickBot="1" x14ac:dyDescent="0.3">
      <c r="A394" s="2"/>
      <c r="B394" s="3"/>
      <c r="C394" s="3"/>
      <c r="D394" s="7">
        <v>5</v>
      </c>
      <c r="E394" s="4" t="s">
        <v>13</v>
      </c>
      <c r="F394" s="7">
        <v>22</v>
      </c>
      <c r="G394" s="7">
        <v>1</v>
      </c>
      <c r="H394" s="7"/>
      <c r="I394" s="7"/>
      <c r="J394" s="68">
        <f t="shared" si="42"/>
        <v>98.550724637681157</v>
      </c>
    </row>
    <row r="395" spans="1:10" ht="15.75" thickBot="1" x14ac:dyDescent="0.3">
      <c r="A395" s="2"/>
      <c r="B395" s="3"/>
      <c r="C395" s="3"/>
      <c r="D395" s="7">
        <v>6</v>
      </c>
      <c r="E395" s="4" t="s">
        <v>14</v>
      </c>
      <c r="F395" s="7">
        <v>22</v>
      </c>
      <c r="G395" s="7">
        <v>1</v>
      </c>
      <c r="H395" s="7"/>
      <c r="I395" s="7"/>
      <c r="J395" s="68">
        <f t="shared" si="42"/>
        <v>98.550724637681157</v>
      </c>
    </row>
    <row r="396" spans="1:10" ht="15.75" thickBot="1" x14ac:dyDescent="0.3">
      <c r="A396" s="2"/>
      <c r="B396" s="3"/>
      <c r="C396" s="3"/>
      <c r="D396" s="7">
        <v>7</v>
      </c>
      <c r="E396" s="4" t="s">
        <v>21</v>
      </c>
      <c r="F396" s="7">
        <v>23</v>
      </c>
      <c r="G396" s="7"/>
      <c r="H396" s="7"/>
      <c r="I396" s="7"/>
      <c r="J396" s="68">
        <f t="shared" si="42"/>
        <v>100</v>
      </c>
    </row>
    <row r="397" spans="1:10" ht="15.75" thickBot="1" x14ac:dyDescent="0.3">
      <c r="A397" s="2"/>
      <c r="B397" s="3"/>
      <c r="C397" s="3"/>
      <c r="D397" s="7">
        <v>8</v>
      </c>
      <c r="E397" s="4" t="s">
        <v>27</v>
      </c>
      <c r="F397" s="7">
        <v>21</v>
      </c>
      <c r="G397" s="7">
        <v>2</v>
      </c>
      <c r="H397" s="7"/>
      <c r="I397" s="7"/>
      <c r="J397" s="68">
        <f t="shared" si="42"/>
        <v>97.101449275362313</v>
      </c>
    </row>
    <row r="398" spans="1:10" ht="15.75" thickBot="1" x14ac:dyDescent="0.3">
      <c r="A398" s="2"/>
      <c r="B398" s="3"/>
      <c r="C398" s="3"/>
      <c r="D398" s="7">
        <v>9</v>
      </c>
      <c r="E398" s="4" t="s">
        <v>15</v>
      </c>
      <c r="F398" s="7">
        <v>23</v>
      </c>
      <c r="G398" s="7"/>
      <c r="H398" s="7"/>
      <c r="I398" s="7"/>
      <c r="J398" s="68">
        <f t="shared" si="42"/>
        <v>100</v>
      </c>
    </row>
    <row r="399" spans="1:10" ht="23.25" thickBot="1" x14ac:dyDescent="0.3">
      <c r="A399" s="2"/>
      <c r="B399" s="3"/>
      <c r="C399" s="3"/>
      <c r="D399" s="7">
        <v>10</v>
      </c>
      <c r="E399" s="4" t="s">
        <v>16</v>
      </c>
      <c r="F399" s="7">
        <v>23</v>
      </c>
      <c r="G399" s="7"/>
      <c r="H399" s="7"/>
      <c r="I399" s="7"/>
      <c r="J399" s="68">
        <f t="shared" si="42"/>
        <v>100</v>
      </c>
    </row>
    <row r="400" spans="1:10" ht="15.75" thickBot="1" x14ac:dyDescent="0.3">
      <c r="A400" s="2"/>
      <c r="B400" s="3"/>
      <c r="C400" s="3"/>
      <c r="D400" s="7">
        <v>11</v>
      </c>
      <c r="E400" s="4" t="s">
        <v>20</v>
      </c>
      <c r="F400" s="7">
        <v>22</v>
      </c>
      <c r="G400" s="7">
        <v>1</v>
      </c>
      <c r="H400" s="7"/>
      <c r="I400" s="7"/>
      <c r="J400" s="68">
        <f t="shared" si="42"/>
        <v>98.550724637681157</v>
      </c>
    </row>
    <row r="401" spans="1:10" ht="15.75" thickBot="1" x14ac:dyDescent="0.3">
      <c r="A401" s="2"/>
      <c r="B401" s="3"/>
      <c r="C401" s="3"/>
      <c r="D401" s="7">
        <v>12</v>
      </c>
      <c r="E401" s="4" t="s">
        <v>22</v>
      </c>
      <c r="F401" s="7">
        <v>22</v>
      </c>
      <c r="G401" s="7">
        <v>1</v>
      </c>
      <c r="H401" s="7"/>
      <c r="I401" s="7"/>
      <c r="J401" s="68">
        <f t="shared" si="42"/>
        <v>98.550724637681157</v>
      </c>
    </row>
    <row r="402" spans="1:10" ht="15.75" thickBot="1" x14ac:dyDescent="0.3">
      <c r="A402" s="2"/>
      <c r="B402" s="3"/>
      <c r="C402" s="3"/>
      <c r="D402" s="7">
        <v>13</v>
      </c>
      <c r="E402" s="4" t="s">
        <v>17</v>
      </c>
      <c r="F402" s="7">
        <v>19</v>
      </c>
      <c r="G402" s="7">
        <v>3</v>
      </c>
      <c r="H402" s="7">
        <v>1</v>
      </c>
      <c r="I402" s="7"/>
      <c r="J402" s="68">
        <f t="shared" si="42"/>
        <v>92.753623188405797</v>
      </c>
    </row>
    <row r="403" spans="1:10" ht="15.75" thickBot="1" x14ac:dyDescent="0.3">
      <c r="A403" s="2"/>
      <c r="B403" s="3"/>
      <c r="C403" s="3"/>
      <c r="D403" s="7">
        <v>14</v>
      </c>
      <c r="E403" s="4" t="s">
        <v>18</v>
      </c>
      <c r="F403" s="7">
        <v>22</v>
      </c>
      <c r="G403" s="7"/>
      <c r="H403" s="7">
        <v>1</v>
      </c>
      <c r="I403" s="7"/>
      <c r="J403" s="68">
        <f t="shared" si="42"/>
        <v>97.101449275362313</v>
      </c>
    </row>
    <row r="404" spans="1:10" ht="15.75" thickBot="1" x14ac:dyDescent="0.3">
      <c r="A404" s="2"/>
      <c r="B404" s="3"/>
      <c r="C404" s="3"/>
      <c r="D404" s="7">
        <v>15</v>
      </c>
      <c r="E404" s="4" t="s">
        <v>19</v>
      </c>
      <c r="F404" s="7">
        <v>22</v>
      </c>
      <c r="G404" s="7">
        <v>1</v>
      </c>
      <c r="H404" s="7"/>
      <c r="I404" s="7"/>
      <c r="J404" s="68">
        <f t="shared" si="42"/>
        <v>98.550724637681157</v>
      </c>
    </row>
    <row r="405" spans="1:10" ht="15.75" thickBot="1" x14ac:dyDescent="0.3">
      <c r="A405" s="2"/>
      <c r="B405" s="3"/>
      <c r="C405" s="3"/>
      <c r="D405" s="7"/>
      <c r="E405" s="4" t="s">
        <v>6</v>
      </c>
      <c r="F405" s="79">
        <f t="shared" ref="F405" si="43">SUM(F390:F404)/15</f>
        <v>22</v>
      </c>
      <c r="G405" s="79">
        <f t="shared" ref="G405" si="44">SUM(G390:G404)/15</f>
        <v>0.8666666666666667</v>
      </c>
      <c r="H405" s="79">
        <f t="shared" ref="H405" si="45">SUM(H390:H404)/15</f>
        <v>0.13333333333333333</v>
      </c>
      <c r="I405" s="79">
        <f t="shared" ref="I405" si="46">SUM(I390:I404)/15</f>
        <v>0</v>
      </c>
      <c r="J405" s="80">
        <f>SUM(J390:J404)/15</f>
        <v>98.357487922705317</v>
      </c>
    </row>
    <row r="406" spans="1:10" ht="48.75" thickBot="1" x14ac:dyDescent="0.3">
      <c r="A406" s="31" t="s">
        <v>278</v>
      </c>
      <c r="B406" s="269">
        <v>28</v>
      </c>
      <c r="C406" s="259">
        <v>23</v>
      </c>
      <c r="D406" s="209">
        <v>69</v>
      </c>
      <c r="E406" s="261"/>
      <c r="F406" s="259">
        <v>3</v>
      </c>
      <c r="G406" s="291">
        <v>2</v>
      </c>
      <c r="H406" s="216">
        <v>1</v>
      </c>
      <c r="I406" s="54">
        <v>0</v>
      </c>
      <c r="J406" s="263" t="s">
        <v>62</v>
      </c>
    </row>
    <row r="407" spans="1:10" ht="15.75" thickBot="1" x14ac:dyDescent="0.3">
      <c r="A407" s="210" t="s">
        <v>35</v>
      </c>
      <c r="B407" s="273"/>
      <c r="C407" s="260"/>
      <c r="D407" s="210"/>
      <c r="E407" s="262"/>
      <c r="F407" s="260"/>
      <c r="G407" s="292"/>
      <c r="H407" s="55"/>
      <c r="I407" s="56"/>
      <c r="J407" s="264"/>
    </row>
    <row r="408" spans="1:10" ht="15.75" thickBot="1" x14ac:dyDescent="0.3">
      <c r="A408" s="2"/>
      <c r="B408" s="3"/>
      <c r="C408" s="3"/>
      <c r="D408" s="7">
        <v>1</v>
      </c>
      <c r="E408" s="4" t="s">
        <v>9</v>
      </c>
      <c r="F408" s="7">
        <v>23</v>
      </c>
      <c r="G408" s="7"/>
      <c r="H408" s="7"/>
      <c r="I408" s="7"/>
      <c r="J408" s="68">
        <f>SUM((F408*3+G408*2+H408*1+I408*0)*100/69)</f>
        <v>100</v>
      </c>
    </row>
    <row r="409" spans="1:10" ht="23.25" thickBot="1" x14ac:dyDescent="0.3">
      <c r="A409" s="2"/>
      <c r="B409" s="3"/>
      <c r="C409" s="3"/>
      <c r="D409" s="7">
        <v>2</v>
      </c>
      <c r="E409" s="4" t="s">
        <v>10</v>
      </c>
      <c r="F409" s="7">
        <v>22</v>
      </c>
      <c r="G409" s="7">
        <v>1</v>
      </c>
      <c r="H409" s="7"/>
      <c r="I409" s="7"/>
      <c r="J409" s="68">
        <f t="shared" ref="J409:J422" si="47">SUM((F409*3+G409*2+H409*1+I409*0)*100/69)</f>
        <v>98.550724637681157</v>
      </c>
    </row>
    <row r="410" spans="1:10" ht="15.75" thickBot="1" x14ac:dyDescent="0.3">
      <c r="A410" s="2"/>
      <c r="B410" s="3"/>
      <c r="C410" s="3"/>
      <c r="D410" s="7">
        <v>3</v>
      </c>
      <c r="E410" s="4" t="s">
        <v>11</v>
      </c>
      <c r="F410" s="7">
        <v>22</v>
      </c>
      <c r="G410" s="7">
        <v>1</v>
      </c>
      <c r="H410" s="7"/>
      <c r="I410" s="7"/>
      <c r="J410" s="68">
        <f t="shared" si="47"/>
        <v>98.550724637681157</v>
      </c>
    </row>
    <row r="411" spans="1:10" ht="15.75" thickBot="1" x14ac:dyDescent="0.3">
      <c r="A411" s="2"/>
      <c r="B411" s="3"/>
      <c r="C411" s="3"/>
      <c r="D411" s="7">
        <v>4</v>
      </c>
      <c r="E411" s="4" t="s">
        <v>12</v>
      </c>
      <c r="F411" s="7">
        <v>22</v>
      </c>
      <c r="G411" s="7">
        <v>1</v>
      </c>
      <c r="H411" s="7"/>
      <c r="I411" s="7"/>
      <c r="J411" s="68">
        <f t="shared" si="47"/>
        <v>98.550724637681157</v>
      </c>
    </row>
    <row r="412" spans="1:10" ht="15.75" thickBot="1" x14ac:dyDescent="0.3">
      <c r="A412" s="2"/>
      <c r="B412" s="3"/>
      <c r="C412" s="3"/>
      <c r="D412" s="7">
        <v>5</v>
      </c>
      <c r="E412" s="4" t="s">
        <v>13</v>
      </c>
      <c r="F412" s="7">
        <v>22</v>
      </c>
      <c r="G412" s="7">
        <v>1</v>
      </c>
      <c r="H412" s="7"/>
      <c r="I412" s="7"/>
      <c r="J412" s="68">
        <f t="shared" si="47"/>
        <v>98.550724637681157</v>
      </c>
    </row>
    <row r="413" spans="1:10" ht="15.75" thickBot="1" x14ac:dyDescent="0.3">
      <c r="A413" s="2"/>
      <c r="B413" s="3"/>
      <c r="C413" s="3"/>
      <c r="D413" s="7">
        <v>6</v>
      </c>
      <c r="E413" s="4" t="s">
        <v>14</v>
      </c>
      <c r="F413" s="7">
        <v>21</v>
      </c>
      <c r="G413" s="7">
        <v>2</v>
      </c>
      <c r="H413" s="7"/>
      <c r="I413" s="7"/>
      <c r="J413" s="68">
        <f t="shared" si="47"/>
        <v>97.101449275362313</v>
      </c>
    </row>
    <row r="414" spans="1:10" ht="15.75" thickBot="1" x14ac:dyDescent="0.3">
      <c r="A414" s="2"/>
      <c r="B414" s="3"/>
      <c r="C414" s="3"/>
      <c r="D414" s="7">
        <v>7</v>
      </c>
      <c r="E414" s="4" t="s">
        <v>21</v>
      </c>
      <c r="F414" s="7">
        <v>23</v>
      </c>
      <c r="G414" s="7"/>
      <c r="H414" s="7"/>
      <c r="I414" s="7"/>
      <c r="J414" s="68">
        <f t="shared" si="47"/>
        <v>100</v>
      </c>
    </row>
    <row r="415" spans="1:10" ht="15.75" thickBot="1" x14ac:dyDescent="0.3">
      <c r="A415" s="2"/>
      <c r="B415" s="3"/>
      <c r="C415" s="3"/>
      <c r="D415" s="7">
        <v>8</v>
      </c>
      <c r="E415" s="4" t="s">
        <v>27</v>
      </c>
      <c r="F415" s="7">
        <v>22</v>
      </c>
      <c r="G415" s="7">
        <v>1</v>
      </c>
      <c r="H415" s="7"/>
      <c r="I415" s="7"/>
      <c r="J415" s="68">
        <f t="shared" si="47"/>
        <v>98.550724637681157</v>
      </c>
    </row>
    <row r="416" spans="1:10" ht="15.75" thickBot="1" x14ac:dyDescent="0.3">
      <c r="A416" s="2"/>
      <c r="B416" s="3"/>
      <c r="C416" s="3"/>
      <c r="D416" s="7">
        <v>9</v>
      </c>
      <c r="E416" s="4" t="s">
        <v>15</v>
      </c>
      <c r="F416" s="7">
        <v>19</v>
      </c>
      <c r="G416" s="7">
        <v>3</v>
      </c>
      <c r="H416" s="7">
        <v>1</v>
      </c>
      <c r="I416" s="7"/>
      <c r="J416" s="68">
        <f t="shared" si="47"/>
        <v>92.753623188405797</v>
      </c>
    </row>
    <row r="417" spans="1:10" ht="23.25" thickBot="1" x14ac:dyDescent="0.3">
      <c r="A417" s="2"/>
      <c r="B417" s="3"/>
      <c r="C417" s="3"/>
      <c r="D417" s="7">
        <v>10</v>
      </c>
      <c r="E417" s="4" t="s">
        <v>16</v>
      </c>
      <c r="F417" s="7">
        <v>22</v>
      </c>
      <c r="G417" s="7">
        <v>1</v>
      </c>
      <c r="H417" s="7"/>
      <c r="I417" s="7"/>
      <c r="J417" s="68">
        <f t="shared" si="47"/>
        <v>98.550724637681157</v>
      </c>
    </row>
    <row r="418" spans="1:10" ht="15.75" thickBot="1" x14ac:dyDescent="0.3">
      <c r="A418" s="2"/>
      <c r="B418" s="3"/>
      <c r="C418" s="3"/>
      <c r="D418" s="7">
        <v>11</v>
      </c>
      <c r="E418" s="4" t="s">
        <v>20</v>
      </c>
      <c r="F418" s="7">
        <v>22</v>
      </c>
      <c r="G418" s="7">
        <v>1</v>
      </c>
      <c r="H418" s="7"/>
      <c r="I418" s="7"/>
      <c r="J418" s="68">
        <f t="shared" si="47"/>
        <v>98.550724637681157</v>
      </c>
    </row>
    <row r="419" spans="1:10" ht="15.75" thickBot="1" x14ac:dyDescent="0.3">
      <c r="A419" s="2"/>
      <c r="B419" s="3"/>
      <c r="C419" s="3"/>
      <c r="D419" s="7">
        <v>12</v>
      </c>
      <c r="E419" s="4" t="s">
        <v>22</v>
      </c>
      <c r="F419" s="7">
        <v>21</v>
      </c>
      <c r="G419" s="7">
        <v>1</v>
      </c>
      <c r="H419" s="7">
        <v>1</v>
      </c>
      <c r="I419" s="7"/>
      <c r="J419" s="68">
        <f t="shared" si="47"/>
        <v>95.652173913043484</v>
      </c>
    </row>
    <row r="420" spans="1:10" ht="15.75" thickBot="1" x14ac:dyDescent="0.3">
      <c r="A420" s="2"/>
      <c r="B420" s="3"/>
      <c r="C420" s="3"/>
      <c r="D420" s="7">
        <v>13</v>
      </c>
      <c r="E420" s="4" t="s">
        <v>17</v>
      </c>
      <c r="F420" s="7">
        <v>22</v>
      </c>
      <c r="G420" s="7"/>
      <c r="H420" s="7">
        <v>1</v>
      </c>
      <c r="I420" s="7"/>
      <c r="J420" s="68">
        <f t="shared" si="47"/>
        <v>97.101449275362313</v>
      </c>
    </row>
    <row r="421" spans="1:10" ht="15.75" thickBot="1" x14ac:dyDescent="0.3">
      <c r="A421" s="2"/>
      <c r="B421" s="3"/>
      <c r="C421" s="3"/>
      <c r="D421" s="7">
        <v>14</v>
      </c>
      <c r="E421" s="4" t="s">
        <v>18</v>
      </c>
      <c r="F421" s="7">
        <v>22</v>
      </c>
      <c r="G421" s="7"/>
      <c r="H421" s="7">
        <v>1</v>
      </c>
      <c r="I421" s="7"/>
      <c r="J421" s="68">
        <f t="shared" si="47"/>
        <v>97.101449275362313</v>
      </c>
    </row>
    <row r="422" spans="1:10" ht="15.75" thickBot="1" x14ac:dyDescent="0.3">
      <c r="A422" s="2"/>
      <c r="B422" s="3"/>
      <c r="C422" s="3"/>
      <c r="D422" s="7">
        <v>15</v>
      </c>
      <c r="E422" s="4" t="s">
        <v>19</v>
      </c>
      <c r="F422" s="7">
        <v>23</v>
      </c>
      <c r="G422" s="7"/>
      <c r="H422" s="7"/>
      <c r="I422" s="7"/>
      <c r="J422" s="68">
        <f t="shared" si="47"/>
        <v>100</v>
      </c>
    </row>
    <row r="423" spans="1:10" ht="15.75" thickBot="1" x14ac:dyDescent="0.3">
      <c r="A423" s="2"/>
      <c r="B423" s="3"/>
      <c r="C423" s="3"/>
      <c r="D423" s="7"/>
      <c r="E423" s="4" t="s">
        <v>6</v>
      </c>
      <c r="F423" s="79">
        <f t="shared" ref="F423" si="48">SUM(F408:F422)/15</f>
        <v>21.866666666666667</v>
      </c>
      <c r="G423" s="79">
        <f t="shared" ref="G423" si="49">SUM(G408:G422)/15</f>
        <v>0.8666666666666667</v>
      </c>
      <c r="H423" s="79">
        <f t="shared" ref="H423:I423" si="50">SUM(H408:H422)/15</f>
        <v>0.26666666666666666</v>
      </c>
      <c r="I423" s="79">
        <f t="shared" si="50"/>
        <v>0</v>
      </c>
      <c r="J423" s="80">
        <f>SUM(J408:J422)/15</f>
        <v>97.971014492753611</v>
      </c>
    </row>
    <row r="424" spans="1:10" ht="48.75" thickBot="1" x14ac:dyDescent="0.3">
      <c r="A424" s="31" t="s">
        <v>160</v>
      </c>
      <c r="B424" s="269">
        <v>28</v>
      </c>
      <c r="C424" s="259">
        <v>23</v>
      </c>
      <c r="D424" s="73">
        <v>69</v>
      </c>
      <c r="E424" s="261"/>
      <c r="F424" s="259">
        <v>3</v>
      </c>
      <c r="G424" s="291">
        <v>2</v>
      </c>
      <c r="H424" s="53">
        <v>1</v>
      </c>
      <c r="I424" s="54">
        <v>0</v>
      </c>
      <c r="J424" s="263" t="s">
        <v>62</v>
      </c>
    </row>
    <row r="425" spans="1:10" ht="15.75" thickBot="1" x14ac:dyDescent="0.3">
      <c r="A425" s="210" t="s">
        <v>158</v>
      </c>
      <c r="B425" s="273"/>
      <c r="C425" s="260"/>
      <c r="D425" s="47"/>
      <c r="E425" s="262"/>
      <c r="F425" s="260"/>
      <c r="G425" s="292"/>
      <c r="H425" s="55"/>
      <c r="I425" s="56"/>
      <c r="J425" s="264"/>
    </row>
    <row r="426" spans="1:10" ht="15.75" thickBot="1" x14ac:dyDescent="0.3">
      <c r="A426" s="2"/>
      <c r="B426" s="3"/>
      <c r="C426" s="3"/>
      <c r="D426" s="7">
        <v>1</v>
      </c>
      <c r="E426" s="4" t="s">
        <v>9</v>
      </c>
      <c r="F426" s="7">
        <v>23</v>
      </c>
      <c r="G426" s="7"/>
      <c r="H426" s="7"/>
      <c r="I426" s="7"/>
      <c r="J426" s="68">
        <f>SUM((F426*3+G426*2+H426*1+I426*0)*100/69)</f>
        <v>100</v>
      </c>
    </row>
    <row r="427" spans="1:10" ht="23.25" thickBot="1" x14ac:dyDescent="0.3">
      <c r="A427" s="2"/>
      <c r="B427" s="3"/>
      <c r="C427" s="3"/>
      <c r="D427" s="7">
        <v>2</v>
      </c>
      <c r="E427" s="4" t="s">
        <v>10</v>
      </c>
      <c r="F427" s="7">
        <v>22</v>
      </c>
      <c r="G427" s="7">
        <v>1</v>
      </c>
      <c r="H427" s="7"/>
      <c r="I427" s="7"/>
      <c r="J427" s="68">
        <f t="shared" ref="J427:J440" si="51">SUM((F427*3+G427*2+H427*1+I427*0)*100/69)</f>
        <v>98.550724637681157</v>
      </c>
    </row>
    <row r="428" spans="1:10" ht="15.75" thickBot="1" x14ac:dyDescent="0.3">
      <c r="A428" s="2"/>
      <c r="B428" s="3"/>
      <c r="C428" s="3"/>
      <c r="D428" s="7">
        <v>3</v>
      </c>
      <c r="E428" s="4" t="s">
        <v>11</v>
      </c>
      <c r="F428" s="7">
        <v>22</v>
      </c>
      <c r="G428" s="7">
        <v>1</v>
      </c>
      <c r="H428" s="7"/>
      <c r="I428" s="7"/>
      <c r="J428" s="68">
        <f t="shared" si="51"/>
        <v>98.550724637681157</v>
      </c>
    </row>
    <row r="429" spans="1:10" ht="15.75" thickBot="1" x14ac:dyDescent="0.3">
      <c r="A429" s="2"/>
      <c r="B429" s="3"/>
      <c r="C429" s="3"/>
      <c r="D429" s="7">
        <v>4</v>
      </c>
      <c r="E429" s="4" t="s">
        <v>12</v>
      </c>
      <c r="F429" s="7">
        <v>22</v>
      </c>
      <c r="G429" s="7">
        <v>1</v>
      </c>
      <c r="H429" s="7"/>
      <c r="I429" s="7"/>
      <c r="J429" s="68">
        <f t="shared" si="51"/>
        <v>98.550724637681157</v>
      </c>
    </row>
    <row r="430" spans="1:10" ht="15.75" thickBot="1" x14ac:dyDescent="0.3">
      <c r="A430" s="2"/>
      <c r="B430" s="3"/>
      <c r="C430" s="3"/>
      <c r="D430" s="7">
        <v>5</v>
      </c>
      <c r="E430" s="4" t="s">
        <v>13</v>
      </c>
      <c r="F430" s="7">
        <v>22</v>
      </c>
      <c r="G430" s="7">
        <v>1</v>
      </c>
      <c r="H430" s="7"/>
      <c r="I430" s="7"/>
      <c r="J430" s="68">
        <f t="shared" si="51"/>
        <v>98.550724637681157</v>
      </c>
    </row>
    <row r="431" spans="1:10" ht="15.75" thickBot="1" x14ac:dyDescent="0.3">
      <c r="A431" s="2"/>
      <c r="B431" s="3"/>
      <c r="C431" s="3"/>
      <c r="D431" s="7">
        <v>6</v>
      </c>
      <c r="E431" s="4" t="s">
        <v>14</v>
      </c>
      <c r="F431" s="7">
        <v>21</v>
      </c>
      <c r="G431" s="7">
        <v>2</v>
      </c>
      <c r="H431" s="7"/>
      <c r="I431" s="7"/>
      <c r="J431" s="68">
        <f t="shared" si="51"/>
        <v>97.101449275362313</v>
      </c>
    </row>
    <row r="432" spans="1:10" ht="15.75" thickBot="1" x14ac:dyDescent="0.3">
      <c r="A432" s="2"/>
      <c r="B432" s="3"/>
      <c r="C432" s="3"/>
      <c r="D432" s="7">
        <v>7</v>
      </c>
      <c r="E432" s="4" t="s">
        <v>21</v>
      </c>
      <c r="F432" s="7">
        <v>23</v>
      </c>
      <c r="G432" s="7"/>
      <c r="H432" s="7"/>
      <c r="I432" s="7"/>
      <c r="J432" s="68">
        <f t="shared" si="51"/>
        <v>100</v>
      </c>
    </row>
    <row r="433" spans="1:10" ht="15.75" thickBot="1" x14ac:dyDescent="0.3">
      <c r="A433" s="2"/>
      <c r="B433" s="3"/>
      <c r="C433" s="3"/>
      <c r="D433" s="7">
        <v>8</v>
      </c>
      <c r="E433" s="4" t="s">
        <v>27</v>
      </c>
      <c r="F433" s="7">
        <v>22</v>
      </c>
      <c r="G433" s="7">
        <v>1</v>
      </c>
      <c r="H433" s="7"/>
      <c r="I433" s="7"/>
      <c r="J433" s="68">
        <f t="shared" si="51"/>
        <v>98.550724637681157</v>
      </c>
    </row>
    <row r="434" spans="1:10" ht="15.75" thickBot="1" x14ac:dyDescent="0.3">
      <c r="A434" s="2"/>
      <c r="B434" s="3"/>
      <c r="C434" s="3"/>
      <c r="D434" s="7">
        <v>9</v>
      </c>
      <c r="E434" s="4" t="s">
        <v>15</v>
      </c>
      <c r="F434" s="7">
        <v>19</v>
      </c>
      <c r="G434" s="7">
        <v>3</v>
      </c>
      <c r="H434" s="7">
        <v>1</v>
      </c>
      <c r="I434" s="7"/>
      <c r="J434" s="68">
        <f t="shared" si="51"/>
        <v>92.753623188405797</v>
      </c>
    </row>
    <row r="435" spans="1:10" ht="23.25" thickBot="1" x14ac:dyDescent="0.3">
      <c r="A435" s="2"/>
      <c r="B435" s="3"/>
      <c r="C435" s="3"/>
      <c r="D435" s="7">
        <v>10</v>
      </c>
      <c r="E435" s="4" t="s">
        <v>16</v>
      </c>
      <c r="F435" s="7">
        <v>22</v>
      </c>
      <c r="G435" s="7">
        <v>1</v>
      </c>
      <c r="H435" s="7"/>
      <c r="I435" s="7"/>
      <c r="J435" s="68">
        <f t="shared" si="51"/>
        <v>98.550724637681157</v>
      </c>
    </row>
    <row r="436" spans="1:10" ht="15.75" thickBot="1" x14ac:dyDescent="0.3">
      <c r="A436" s="2"/>
      <c r="B436" s="3"/>
      <c r="C436" s="3"/>
      <c r="D436" s="7">
        <v>11</v>
      </c>
      <c r="E436" s="4" t="s">
        <v>20</v>
      </c>
      <c r="F436" s="7">
        <v>22</v>
      </c>
      <c r="G436" s="7">
        <v>1</v>
      </c>
      <c r="H436" s="7"/>
      <c r="I436" s="7"/>
      <c r="J436" s="68">
        <f t="shared" si="51"/>
        <v>98.550724637681157</v>
      </c>
    </row>
    <row r="437" spans="1:10" ht="15.75" thickBot="1" x14ac:dyDescent="0.3">
      <c r="A437" s="2"/>
      <c r="B437" s="3"/>
      <c r="C437" s="3"/>
      <c r="D437" s="7">
        <v>12</v>
      </c>
      <c r="E437" s="4" t="s">
        <v>22</v>
      </c>
      <c r="F437" s="7">
        <v>21</v>
      </c>
      <c r="G437" s="7">
        <v>1</v>
      </c>
      <c r="H437" s="7">
        <v>1</v>
      </c>
      <c r="I437" s="7"/>
      <c r="J437" s="68">
        <f t="shared" si="51"/>
        <v>95.652173913043484</v>
      </c>
    </row>
    <row r="438" spans="1:10" ht="15.75" thickBot="1" x14ac:dyDescent="0.3">
      <c r="A438" s="2"/>
      <c r="B438" s="3"/>
      <c r="C438" s="3"/>
      <c r="D438" s="7">
        <v>13</v>
      </c>
      <c r="E438" s="4" t="s">
        <v>17</v>
      </c>
      <c r="F438" s="7">
        <v>22</v>
      </c>
      <c r="G438" s="7"/>
      <c r="H438" s="7">
        <v>1</v>
      </c>
      <c r="I438" s="7"/>
      <c r="J438" s="68">
        <f t="shared" si="51"/>
        <v>97.101449275362313</v>
      </c>
    </row>
    <row r="439" spans="1:10" ht="15.75" thickBot="1" x14ac:dyDescent="0.3">
      <c r="A439" s="2"/>
      <c r="B439" s="3"/>
      <c r="C439" s="3"/>
      <c r="D439" s="7">
        <v>14</v>
      </c>
      <c r="E439" s="4" t="s">
        <v>18</v>
      </c>
      <c r="F439" s="7">
        <v>22</v>
      </c>
      <c r="G439" s="7"/>
      <c r="H439" s="7">
        <v>1</v>
      </c>
      <c r="I439" s="7"/>
      <c r="J439" s="68">
        <f t="shared" si="51"/>
        <v>97.101449275362313</v>
      </c>
    </row>
    <row r="440" spans="1:10" ht="15.75" thickBot="1" x14ac:dyDescent="0.3">
      <c r="A440" s="2"/>
      <c r="B440" s="3"/>
      <c r="C440" s="3"/>
      <c r="D440" s="7">
        <v>15</v>
      </c>
      <c r="E440" s="4" t="s">
        <v>19</v>
      </c>
      <c r="F440" s="7">
        <v>23</v>
      </c>
      <c r="G440" s="7"/>
      <c r="H440" s="7"/>
      <c r="I440" s="7"/>
      <c r="J440" s="68">
        <f t="shared" si="51"/>
        <v>100</v>
      </c>
    </row>
    <row r="441" spans="1:10" ht="15.75" thickBot="1" x14ac:dyDescent="0.3">
      <c r="A441" s="2"/>
      <c r="B441" s="3"/>
      <c r="C441" s="3"/>
      <c r="D441" s="7"/>
      <c r="E441" s="4" t="s">
        <v>6</v>
      </c>
      <c r="F441" s="79">
        <f t="shared" ref="F441" si="52">SUM(F426:F440)/15</f>
        <v>21.866666666666667</v>
      </c>
      <c r="G441" s="79">
        <f t="shared" ref="G441" si="53">SUM(G426:G440)/15</f>
        <v>0.8666666666666667</v>
      </c>
      <c r="H441" s="79">
        <f t="shared" ref="H441" si="54">SUM(H426:H440)/15</f>
        <v>0.26666666666666666</v>
      </c>
      <c r="I441" s="79">
        <f t="shared" ref="I441" si="55">SUM(I426:I440)/15</f>
        <v>0</v>
      </c>
      <c r="J441" s="80">
        <f>SUM(J426:J440)/15</f>
        <v>97.971014492753611</v>
      </c>
    </row>
    <row r="442" spans="1:10" ht="24.75" thickBot="1" x14ac:dyDescent="0.3">
      <c r="A442" s="31" t="s">
        <v>165</v>
      </c>
      <c r="B442" s="269">
        <v>28</v>
      </c>
      <c r="C442" s="259">
        <v>23</v>
      </c>
      <c r="D442" s="73">
        <v>69</v>
      </c>
      <c r="E442" s="261"/>
      <c r="F442" s="259">
        <v>3</v>
      </c>
      <c r="G442" s="291">
        <v>2</v>
      </c>
      <c r="H442" s="53">
        <v>1</v>
      </c>
      <c r="I442" s="54">
        <v>0</v>
      </c>
      <c r="J442" s="263" t="s">
        <v>62</v>
      </c>
    </row>
    <row r="443" spans="1:10" ht="15.75" thickBot="1" x14ac:dyDescent="0.3">
      <c r="A443" s="210" t="s">
        <v>73</v>
      </c>
      <c r="B443" s="273"/>
      <c r="C443" s="260"/>
      <c r="D443" s="47"/>
      <c r="E443" s="262"/>
      <c r="F443" s="260"/>
      <c r="G443" s="292"/>
      <c r="H443" s="55"/>
      <c r="I443" s="56"/>
      <c r="J443" s="264"/>
    </row>
    <row r="444" spans="1:10" ht="15.75" thickBot="1" x14ac:dyDescent="0.3">
      <c r="A444" s="2"/>
      <c r="B444" s="3"/>
      <c r="C444" s="3"/>
      <c r="D444" s="7">
        <v>1</v>
      </c>
      <c r="E444" s="4" t="s">
        <v>9</v>
      </c>
      <c r="F444" s="7">
        <v>22</v>
      </c>
      <c r="G444" s="7">
        <v>1</v>
      </c>
      <c r="H444" s="7"/>
      <c r="I444" s="7"/>
      <c r="J444" s="68">
        <f>SUM((F444*3+G444*2+H444*1+I444*0)*100/69)</f>
        <v>98.550724637681157</v>
      </c>
    </row>
    <row r="445" spans="1:10" ht="23.25" thickBot="1" x14ac:dyDescent="0.3">
      <c r="A445" s="2"/>
      <c r="B445" s="3"/>
      <c r="C445" s="3"/>
      <c r="D445" s="7">
        <v>2</v>
      </c>
      <c r="E445" s="4" t="s">
        <v>10</v>
      </c>
      <c r="F445" s="7">
        <v>22</v>
      </c>
      <c r="G445" s="7">
        <v>1</v>
      </c>
      <c r="H445" s="7"/>
      <c r="I445" s="7"/>
      <c r="J445" s="68">
        <f t="shared" ref="J445:J458" si="56">SUM((F445*3+G445*2+H445*1+I445*0)*100/69)</f>
        <v>98.550724637681157</v>
      </c>
    </row>
    <row r="446" spans="1:10" ht="15.75" thickBot="1" x14ac:dyDescent="0.3">
      <c r="A446" s="2"/>
      <c r="B446" s="3"/>
      <c r="C446" s="3"/>
      <c r="D446" s="7">
        <v>3</v>
      </c>
      <c r="E446" s="4" t="s">
        <v>11</v>
      </c>
      <c r="F446" s="7">
        <v>23</v>
      </c>
      <c r="G446" s="7"/>
      <c r="H446" s="7"/>
      <c r="I446" s="7"/>
      <c r="J446" s="68">
        <f t="shared" si="56"/>
        <v>100</v>
      </c>
    </row>
    <row r="447" spans="1:10" ht="15.75" thickBot="1" x14ac:dyDescent="0.3">
      <c r="A447" s="2"/>
      <c r="B447" s="3"/>
      <c r="C447" s="3"/>
      <c r="D447" s="7">
        <v>4</v>
      </c>
      <c r="E447" s="4" t="s">
        <v>12</v>
      </c>
      <c r="F447" s="7">
        <v>21</v>
      </c>
      <c r="G447" s="7">
        <v>1</v>
      </c>
      <c r="H447" s="7"/>
      <c r="I447" s="7">
        <v>1</v>
      </c>
      <c r="J447" s="68">
        <f t="shared" si="56"/>
        <v>94.20289855072464</v>
      </c>
    </row>
    <row r="448" spans="1:10" ht="15.75" thickBot="1" x14ac:dyDescent="0.3">
      <c r="A448" s="2"/>
      <c r="B448" s="3"/>
      <c r="C448" s="3"/>
      <c r="D448" s="7">
        <v>5</v>
      </c>
      <c r="E448" s="4" t="s">
        <v>13</v>
      </c>
      <c r="F448" s="7">
        <v>20</v>
      </c>
      <c r="G448" s="7">
        <v>2</v>
      </c>
      <c r="H448" s="7"/>
      <c r="I448" s="7">
        <v>1</v>
      </c>
      <c r="J448" s="68">
        <f t="shared" si="56"/>
        <v>92.753623188405797</v>
      </c>
    </row>
    <row r="449" spans="1:10" ht="15.75" thickBot="1" x14ac:dyDescent="0.3">
      <c r="A449" s="2"/>
      <c r="B449" s="3"/>
      <c r="C449" s="3"/>
      <c r="D449" s="7">
        <v>6</v>
      </c>
      <c r="E449" s="4" t="s">
        <v>14</v>
      </c>
      <c r="F449" s="7">
        <v>22</v>
      </c>
      <c r="G449" s="7"/>
      <c r="H449" s="7"/>
      <c r="I449" s="7">
        <v>1</v>
      </c>
      <c r="J449" s="68">
        <f t="shared" si="56"/>
        <v>95.652173913043484</v>
      </c>
    </row>
    <row r="450" spans="1:10" ht="15.75" thickBot="1" x14ac:dyDescent="0.3">
      <c r="A450" s="2"/>
      <c r="B450" s="3"/>
      <c r="C450" s="3"/>
      <c r="D450" s="7">
        <v>7</v>
      </c>
      <c r="E450" s="4" t="s">
        <v>21</v>
      </c>
      <c r="F450" s="7">
        <v>20</v>
      </c>
      <c r="G450" s="7">
        <v>2</v>
      </c>
      <c r="H450" s="7"/>
      <c r="I450" s="7">
        <v>1</v>
      </c>
      <c r="J450" s="68">
        <f t="shared" si="56"/>
        <v>92.753623188405797</v>
      </c>
    </row>
    <row r="451" spans="1:10" ht="15.75" thickBot="1" x14ac:dyDescent="0.3">
      <c r="A451" s="2"/>
      <c r="B451" s="3"/>
      <c r="C451" s="3"/>
      <c r="D451" s="7">
        <v>8</v>
      </c>
      <c r="E451" s="4" t="s">
        <v>27</v>
      </c>
      <c r="F451" s="7">
        <v>22</v>
      </c>
      <c r="G451" s="7"/>
      <c r="H451" s="7"/>
      <c r="I451" s="7">
        <v>1</v>
      </c>
      <c r="J451" s="68">
        <f t="shared" si="56"/>
        <v>95.652173913043484</v>
      </c>
    </row>
    <row r="452" spans="1:10" ht="15.75" thickBot="1" x14ac:dyDescent="0.3">
      <c r="A452" s="2"/>
      <c r="B452" s="3"/>
      <c r="C452" s="3"/>
      <c r="D452" s="7">
        <v>9</v>
      </c>
      <c r="E452" s="4" t="s">
        <v>15</v>
      </c>
      <c r="F452" s="7">
        <v>20</v>
      </c>
      <c r="G452" s="7">
        <v>2</v>
      </c>
      <c r="H452" s="7"/>
      <c r="I452" s="7">
        <v>1</v>
      </c>
      <c r="J452" s="68">
        <f t="shared" si="56"/>
        <v>92.753623188405797</v>
      </c>
    </row>
    <row r="453" spans="1:10" ht="23.25" thickBot="1" x14ac:dyDescent="0.3">
      <c r="A453" s="2"/>
      <c r="B453" s="3"/>
      <c r="C453" s="3"/>
      <c r="D453" s="7">
        <v>10</v>
      </c>
      <c r="E453" s="4" t="s">
        <v>16</v>
      </c>
      <c r="F453" s="7">
        <v>22</v>
      </c>
      <c r="G453" s="7"/>
      <c r="H453" s="7"/>
      <c r="I453" s="7">
        <v>1</v>
      </c>
      <c r="J453" s="68">
        <f t="shared" si="56"/>
        <v>95.652173913043484</v>
      </c>
    </row>
    <row r="454" spans="1:10" ht="15.75" thickBot="1" x14ac:dyDescent="0.3">
      <c r="A454" s="2"/>
      <c r="B454" s="3"/>
      <c r="C454" s="3"/>
      <c r="D454" s="7">
        <v>11</v>
      </c>
      <c r="E454" s="4" t="s">
        <v>20</v>
      </c>
      <c r="F454" s="7">
        <v>20</v>
      </c>
      <c r="G454" s="7">
        <v>2</v>
      </c>
      <c r="H454" s="7"/>
      <c r="I454" s="7">
        <v>1</v>
      </c>
      <c r="J454" s="68">
        <f t="shared" si="56"/>
        <v>92.753623188405797</v>
      </c>
    </row>
    <row r="455" spans="1:10" ht="15.75" thickBot="1" x14ac:dyDescent="0.3">
      <c r="A455" s="2"/>
      <c r="B455" s="3"/>
      <c r="C455" s="3"/>
      <c r="D455" s="7">
        <v>12</v>
      </c>
      <c r="E455" s="4" t="s">
        <v>22</v>
      </c>
      <c r="F455" s="7">
        <v>23</v>
      </c>
      <c r="G455" s="7"/>
      <c r="H455" s="7"/>
      <c r="I455" s="7"/>
      <c r="J455" s="68">
        <f t="shared" si="56"/>
        <v>100</v>
      </c>
    </row>
    <row r="456" spans="1:10" ht="15.75" thickBot="1" x14ac:dyDescent="0.3">
      <c r="A456" s="2"/>
      <c r="B456" s="3"/>
      <c r="C456" s="3"/>
      <c r="D456" s="7">
        <v>13</v>
      </c>
      <c r="E456" s="4" t="s">
        <v>17</v>
      </c>
      <c r="F456" s="7">
        <v>21</v>
      </c>
      <c r="G456" s="7">
        <v>1</v>
      </c>
      <c r="H456" s="7"/>
      <c r="I456" s="7">
        <v>1</v>
      </c>
      <c r="J456" s="68">
        <f t="shared" si="56"/>
        <v>94.20289855072464</v>
      </c>
    </row>
    <row r="457" spans="1:10" ht="15.75" thickBot="1" x14ac:dyDescent="0.3">
      <c r="A457" s="2"/>
      <c r="B457" s="3"/>
      <c r="C457" s="3"/>
      <c r="D457" s="7">
        <v>14</v>
      </c>
      <c r="E457" s="4" t="s">
        <v>18</v>
      </c>
      <c r="F457" s="7">
        <v>22</v>
      </c>
      <c r="G457" s="7"/>
      <c r="H457" s="7"/>
      <c r="I457" s="7">
        <v>1</v>
      </c>
      <c r="J457" s="68">
        <f t="shared" si="56"/>
        <v>95.652173913043484</v>
      </c>
    </row>
    <row r="458" spans="1:10" ht="15.75" thickBot="1" x14ac:dyDescent="0.3">
      <c r="A458" s="2"/>
      <c r="B458" s="3"/>
      <c r="C458" s="3"/>
      <c r="D458" s="7">
        <v>15</v>
      </c>
      <c r="E458" s="4" t="s">
        <v>19</v>
      </c>
      <c r="F458" s="7">
        <v>21</v>
      </c>
      <c r="G458" s="7">
        <v>1</v>
      </c>
      <c r="H458" s="7"/>
      <c r="I458" s="7">
        <v>1</v>
      </c>
      <c r="J458" s="68">
        <f t="shared" si="56"/>
        <v>94.20289855072464</v>
      </c>
    </row>
    <row r="459" spans="1:10" ht="15.75" thickBot="1" x14ac:dyDescent="0.3">
      <c r="A459" s="2"/>
      <c r="B459" s="3"/>
      <c r="C459" s="3"/>
      <c r="D459" s="7"/>
      <c r="E459" s="4" t="s">
        <v>6</v>
      </c>
      <c r="F459" s="79">
        <f t="shared" ref="F459" si="57">SUM(F444:F458)/15</f>
        <v>21.4</v>
      </c>
      <c r="G459" s="79">
        <f t="shared" ref="G459" si="58">SUM(G444:G458)/15</f>
        <v>0.8666666666666667</v>
      </c>
      <c r="H459" s="79">
        <f t="shared" ref="H459" si="59">SUM(H444:H458)/15</f>
        <v>0</v>
      </c>
      <c r="I459" s="79">
        <f t="shared" ref="I459" si="60">SUM(I444:I458)/15</f>
        <v>0.73333333333333328</v>
      </c>
      <c r="J459" s="80">
        <f>SUM(J444:J458)/15</f>
        <v>95.555555555555571</v>
      </c>
    </row>
    <row r="460" spans="1:10" ht="63" customHeight="1" thickBot="1" x14ac:dyDescent="0.3">
      <c r="A460" s="31" t="s">
        <v>166</v>
      </c>
      <c r="B460" s="269">
        <v>28</v>
      </c>
      <c r="C460" s="259">
        <v>23</v>
      </c>
      <c r="D460" s="73">
        <v>69</v>
      </c>
      <c r="E460" s="261"/>
      <c r="F460" s="259">
        <v>3</v>
      </c>
      <c r="G460" s="291">
        <v>2</v>
      </c>
      <c r="H460" s="53">
        <v>1</v>
      </c>
      <c r="I460" s="54">
        <v>0</v>
      </c>
      <c r="J460" s="263" t="s">
        <v>62</v>
      </c>
    </row>
    <row r="461" spans="1:10" ht="15.75" thickBot="1" x14ac:dyDescent="0.3">
      <c r="A461" s="210" t="s">
        <v>159</v>
      </c>
      <c r="B461" s="273"/>
      <c r="C461" s="260"/>
      <c r="D461" s="47"/>
      <c r="E461" s="262"/>
      <c r="F461" s="260"/>
      <c r="G461" s="292"/>
      <c r="H461" s="55"/>
      <c r="I461" s="56"/>
      <c r="J461" s="264"/>
    </row>
    <row r="462" spans="1:10" ht="15.75" thickBot="1" x14ac:dyDescent="0.3">
      <c r="A462" s="2"/>
      <c r="B462" s="3"/>
      <c r="C462" s="3"/>
      <c r="D462" s="7">
        <v>1</v>
      </c>
      <c r="E462" s="4" t="s">
        <v>9</v>
      </c>
      <c r="F462" s="7">
        <v>23</v>
      </c>
      <c r="G462" s="7"/>
      <c r="H462" s="7"/>
      <c r="I462" s="7"/>
      <c r="J462" s="68">
        <f>SUM((F462*3+G462*2+H462*1+I462*0)*100/69)</f>
        <v>100</v>
      </c>
    </row>
    <row r="463" spans="1:10" ht="23.25" thickBot="1" x14ac:dyDescent="0.3">
      <c r="A463" s="2"/>
      <c r="B463" s="3"/>
      <c r="C463" s="3"/>
      <c r="D463" s="7">
        <v>2</v>
      </c>
      <c r="E463" s="4" t="s">
        <v>10</v>
      </c>
      <c r="F463" s="7">
        <v>21</v>
      </c>
      <c r="G463" s="7">
        <v>2</v>
      </c>
      <c r="H463" s="7"/>
      <c r="I463" s="7"/>
      <c r="J463" s="68">
        <f t="shared" ref="J463:J476" si="61">SUM((F463*3+G463*2+H463*1+I463*0)*100/69)</f>
        <v>97.101449275362313</v>
      </c>
    </row>
    <row r="464" spans="1:10" ht="15.75" thickBot="1" x14ac:dyDescent="0.3">
      <c r="A464" s="2"/>
      <c r="B464" s="3"/>
      <c r="C464" s="3"/>
      <c r="D464" s="7">
        <v>3</v>
      </c>
      <c r="E464" s="4" t="s">
        <v>11</v>
      </c>
      <c r="F464" s="7">
        <v>23</v>
      </c>
      <c r="G464" s="7"/>
      <c r="H464" s="7"/>
      <c r="I464" s="7"/>
      <c r="J464" s="68">
        <f t="shared" si="61"/>
        <v>100</v>
      </c>
    </row>
    <row r="465" spans="1:10" ht="15.75" thickBot="1" x14ac:dyDescent="0.3">
      <c r="A465" s="2"/>
      <c r="B465" s="3"/>
      <c r="C465" s="3"/>
      <c r="D465" s="7">
        <v>4</v>
      </c>
      <c r="E465" s="4" t="s">
        <v>12</v>
      </c>
      <c r="F465" s="7">
        <v>22</v>
      </c>
      <c r="G465" s="7">
        <v>1</v>
      </c>
      <c r="H465" s="7"/>
      <c r="I465" s="7"/>
      <c r="J465" s="68">
        <f t="shared" si="61"/>
        <v>98.550724637681157</v>
      </c>
    </row>
    <row r="466" spans="1:10" ht="15.75" thickBot="1" x14ac:dyDescent="0.3">
      <c r="A466" s="2"/>
      <c r="B466" s="3"/>
      <c r="C466" s="3"/>
      <c r="D466" s="7">
        <v>5</v>
      </c>
      <c r="E466" s="4" t="s">
        <v>13</v>
      </c>
      <c r="F466" s="7">
        <v>22</v>
      </c>
      <c r="G466" s="7">
        <v>1</v>
      </c>
      <c r="H466" s="7"/>
      <c r="I466" s="7"/>
      <c r="J466" s="68">
        <f t="shared" si="61"/>
        <v>98.550724637681157</v>
      </c>
    </row>
    <row r="467" spans="1:10" ht="15.75" thickBot="1" x14ac:dyDescent="0.3">
      <c r="A467" s="2"/>
      <c r="B467" s="3"/>
      <c r="C467" s="3"/>
      <c r="D467" s="7">
        <v>6</v>
      </c>
      <c r="E467" s="4" t="s">
        <v>14</v>
      </c>
      <c r="F467" s="7">
        <v>22</v>
      </c>
      <c r="G467" s="7">
        <v>1</v>
      </c>
      <c r="H467" s="7"/>
      <c r="I467" s="7"/>
      <c r="J467" s="68">
        <f t="shared" si="61"/>
        <v>98.550724637681157</v>
      </c>
    </row>
    <row r="468" spans="1:10" ht="15.75" thickBot="1" x14ac:dyDescent="0.3">
      <c r="A468" s="2"/>
      <c r="B468" s="3"/>
      <c r="C468" s="3"/>
      <c r="D468" s="7">
        <v>7</v>
      </c>
      <c r="E468" s="4" t="s">
        <v>21</v>
      </c>
      <c r="F468" s="7">
        <v>23</v>
      </c>
      <c r="G468" s="7"/>
      <c r="H468" s="7"/>
      <c r="I468" s="7"/>
      <c r="J468" s="68">
        <f t="shared" si="61"/>
        <v>100</v>
      </c>
    </row>
    <row r="469" spans="1:10" ht="15.75" thickBot="1" x14ac:dyDescent="0.3">
      <c r="A469" s="2"/>
      <c r="B469" s="3"/>
      <c r="C469" s="3"/>
      <c r="D469" s="7">
        <v>8</v>
      </c>
      <c r="E469" s="4" t="s">
        <v>27</v>
      </c>
      <c r="F469" s="7">
        <v>21</v>
      </c>
      <c r="G469" s="7">
        <v>2</v>
      </c>
      <c r="H469" s="7"/>
      <c r="I469" s="7"/>
      <c r="J469" s="68">
        <f t="shared" si="61"/>
        <v>97.101449275362313</v>
      </c>
    </row>
    <row r="470" spans="1:10" ht="15.75" thickBot="1" x14ac:dyDescent="0.3">
      <c r="A470" s="2"/>
      <c r="B470" s="3"/>
      <c r="C470" s="3"/>
      <c r="D470" s="7">
        <v>9</v>
      </c>
      <c r="E470" s="4" t="s">
        <v>15</v>
      </c>
      <c r="F470" s="7">
        <v>23</v>
      </c>
      <c r="G470" s="7"/>
      <c r="H470" s="7"/>
      <c r="I470" s="7"/>
      <c r="J470" s="68">
        <f t="shared" si="61"/>
        <v>100</v>
      </c>
    </row>
    <row r="471" spans="1:10" ht="23.25" thickBot="1" x14ac:dyDescent="0.3">
      <c r="A471" s="2"/>
      <c r="B471" s="3"/>
      <c r="C471" s="3"/>
      <c r="D471" s="7">
        <v>10</v>
      </c>
      <c r="E471" s="4" t="s">
        <v>16</v>
      </c>
      <c r="F471" s="7">
        <v>23</v>
      </c>
      <c r="G471" s="7"/>
      <c r="H471" s="7"/>
      <c r="I471" s="7"/>
      <c r="J471" s="68">
        <f t="shared" si="61"/>
        <v>100</v>
      </c>
    </row>
    <row r="472" spans="1:10" ht="15.75" thickBot="1" x14ac:dyDescent="0.3">
      <c r="A472" s="2"/>
      <c r="B472" s="3"/>
      <c r="C472" s="3"/>
      <c r="D472" s="7">
        <v>11</v>
      </c>
      <c r="E472" s="4" t="s">
        <v>20</v>
      </c>
      <c r="F472" s="7">
        <v>22</v>
      </c>
      <c r="G472" s="7">
        <v>1</v>
      </c>
      <c r="H472" s="7"/>
      <c r="I472" s="7"/>
      <c r="J472" s="68">
        <f t="shared" si="61"/>
        <v>98.550724637681157</v>
      </c>
    </row>
    <row r="473" spans="1:10" ht="15.75" thickBot="1" x14ac:dyDescent="0.3">
      <c r="A473" s="2"/>
      <c r="B473" s="3"/>
      <c r="C473" s="3"/>
      <c r="D473" s="7">
        <v>12</v>
      </c>
      <c r="E473" s="4" t="s">
        <v>22</v>
      </c>
      <c r="F473" s="7">
        <v>22</v>
      </c>
      <c r="G473" s="7">
        <v>1</v>
      </c>
      <c r="H473" s="7"/>
      <c r="I473" s="7"/>
      <c r="J473" s="68">
        <f t="shared" si="61"/>
        <v>98.550724637681157</v>
      </c>
    </row>
    <row r="474" spans="1:10" ht="15.75" thickBot="1" x14ac:dyDescent="0.3">
      <c r="A474" s="2"/>
      <c r="B474" s="3"/>
      <c r="C474" s="3"/>
      <c r="D474" s="7">
        <v>13</v>
      </c>
      <c r="E474" s="4" t="s">
        <v>17</v>
      </c>
      <c r="F474" s="7">
        <v>19</v>
      </c>
      <c r="G474" s="7">
        <v>3</v>
      </c>
      <c r="H474" s="7">
        <v>1</v>
      </c>
      <c r="I474" s="7"/>
      <c r="J474" s="68">
        <f t="shared" si="61"/>
        <v>92.753623188405797</v>
      </c>
    </row>
    <row r="475" spans="1:10" ht="15.75" thickBot="1" x14ac:dyDescent="0.3">
      <c r="A475" s="2"/>
      <c r="B475" s="3"/>
      <c r="C475" s="3"/>
      <c r="D475" s="7">
        <v>14</v>
      </c>
      <c r="E475" s="4" t="s">
        <v>18</v>
      </c>
      <c r="F475" s="7">
        <v>22</v>
      </c>
      <c r="G475" s="7"/>
      <c r="H475" s="7">
        <v>1</v>
      </c>
      <c r="I475" s="7"/>
      <c r="J475" s="68">
        <f t="shared" si="61"/>
        <v>97.101449275362313</v>
      </c>
    </row>
    <row r="476" spans="1:10" ht="15.75" thickBot="1" x14ac:dyDescent="0.3">
      <c r="A476" s="2"/>
      <c r="B476" s="3"/>
      <c r="C476" s="3"/>
      <c r="D476" s="7">
        <v>15</v>
      </c>
      <c r="E476" s="4" t="s">
        <v>19</v>
      </c>
      <c r="F476" s="7">
        <v>22</v>
      </c>
      <c r="G476" s="7">
        <v>1</v>
      </c>
      <c r="H476" s="7"/>
      <c r="I476" s="7"/>
      <c r="J476" s="68">
        <f t="shared" si="61"/>
        <v>98.550724637681157</v>
      </c>
    </row>
    <row r="477" spans="1:10" ht="15.75" thickBot="1" x14ac:dyDescent="0.3">
      <c r="A477" s="2"/>
      <c r="B477" s="3"/>
      <c r="C477" s="3"/>
      <c r="D477" s="7"/>
      <c r="E477" s="4" t="s">
        <v>6</v>
      </c>
      <c r="F477" s="79">
        <f t="shared" ref="F477" si="62">SUM(F462:F476)/15</f>
        <v>22</v>
      </c>
      <c r="G477" s="79">
        <f t="shared" ref="G477" si="63">SUM(G462:G476)/15</f>
        <v>0.8666666666666667</v>
      </c>
      <c r="H477" s="79">
        <f t="shared" ref="H477" si="64">SUM(H462:H476)/15</f>
        <v>0.13333333333333333</v>
      </c>
      <c r="I477" s="79">
        <f t="shared" ref="I477" si="65">SUM(I462:I476)/15</f>
        <v>0</v>
      </c>
      <c r="J477" s="80">
        <f>SUM(J462:J476)/15</f>
        <v>98.357487922705317</v>
      </c>
    </row>
    <row r="478" spans="1:10" ht="36.75" thickBot="1" x14ac:dyDescent="0.3">
      <c r="A478" s="31" t="s">
        <v>167</v>
      </c>
      <c r="B478" s="269">
        <v>28</v>
      </c>
      <c r="C478" s="259">
        <v>21</v>
      </c>
      <c r="D478" s="73">
        <v>63</v>
      </c>
      <c r="E478" s="261"/>
      <c r="F478" s="259">
        <v>3</v>
      </c>
      <c r="G478" s="291">
        <v>2</v>
      </c>
      <c r="H478" s="53">
        <v>1</v>
      </c>
      <c r="I478" s="54">
        <v>0</v>
      </c>
      <c r="J478" s="263" t="s">
        <v>62</v>
      </c>
    </row>
    <row r="479" spans="1:10" ht="15.75" thickBot="1" x14ac:dyDescent="0.3">
      <c r="A479" s="210" t="s">
        <v>161</v>
      </c>
      <c r="B479" s="273"/>
      <c r="C479" s="260"/>
      <c r="D479" s="47"/>
      <c r="E479" s="262"/>
      <c r="F479" s="260"/>
      <c r="G479" s="292"/>
      <c r="H479" s="55"/>
      <c r="I479" s="56"/>
      <c r="J479" s="264"/>
    </row>
    <row r="480" spans="1:10" ht="15.75" thickBot="1" x14ac:dyDescent="0.3">
      <c r="A480" s="2"/>
      <c r="B480" s="3"/>
      <c r="C480" s="3"/>
      <c r="D480" s="7">
        <v>1</v>
      </c>
      <c r="E480" s="4" t="s">
        <v>9</v>
      </c>
      <c r="F480" s="7">
        <v>20</v>
      </c>
      <c r="G480" s="7">
        <v>1</v>
      </c>
      <c r="H480" s="7"/>
      <c r="I480" s="7"/>
      <c r="J480" s="68">
        <f>SUM((F480*3+G480*2+H480*1+I480*0)*100/63)</f>
        <v>98.412698412698418</v>
      </c>
    </row>
    <row r="481" spans="1:10" ht="23.25" thickBot="1" x14ac:dyDescent="0.3">
      <c r="A481" s="2"/>
      <c r="B481" s="3"/>
      <c r="C481" s="3"/>
      <c r="D481" s="7">
        <v>2</v>
      </c>
      <c r="E481" s="4" t="s">
        <v>10</v>
      </c>
      <c r="F481" s="7">
        <v>21</v>
      </c>
      <c r="G481" s="7"/>
      <c r="H481" s="7"/>
      <c r="I481" s="7"/>
      <c r="J481" s="68">
        <f t="shared" ref="J481:J494" si="66">SUM((F481*3+G481*2+H481*1+I481*0)*100/63)</f>
        <v>100</v>
      </c>
    </row>
    <row r="482" spans="1:10" ht="15.75" thickBot="1" x14ac:dyDescent="0.3">
      <c r="A482" s="2"/>
      <c r="B482" s="3"/>
      <c r="C482" s="3"/>
      <c r="D482" s="7">
        <v>3</v>
      </c>
      <c r="E482" s="4" t="s">
        <v>11</v>
      </c>
      <c r="F482" s="7">
        <v>20</v>
      </c>
      <c r="G482" s="7">
        <v>1</v>
      </c>
      <c r="H482" s="7"/>
      <c r="I482" s="7"/>
      <c r="J482" s="68">
        <f t="shared" si="66"/>
        <v>98.412698412698418</v>
      </c>
    </row>
    <row r="483" spans="1:10" ht="15.75" thickBot="1" x14ac:dyDescent="0.3">
      <c r="A483" s="2"/>
      <c r="B483" s="3"/>
      <c r="C483" s="3"/>
      <c r="D483" s="7">
        <v>4</v>
      </c>
      <c r="E483" s="4" t="s">
        <v>12</v>
      </c>
      <c r="F483" s="7">
        <v>20</v>
      </c>
      <c r="G483" s="7">
        <v>1</v>
      </c>
      <c r="H483" s="7"/>
      <c r="I483" s="7"/>
      <c r="J483" s="68">
        <f t="shared" si="66"/>
        <v>98.412698412698418</v>
      </c>
    </row>
    <row r="484" spans="1:10" ht="15.75" thickBot="1" x14ac:dyDescent="0.3">
      <c r="A484" s="2"/>
      <c r="B484" s="3"/>
      <c r="C484" s="3"/>
      <c r="D484" s="7">
        <v>5</v>
      </c>
      <c r="E484" s="4" t="s">
        <v>13</v>
      </c>
      <c r="F484" s="7">
        <v>20</v>
      </c>
      <c r="G484" s="7">
        <v>1</v>
      </c>
      <c r="H484" s="7"/>
      <c r="I484" s="7"/>
      <c r="J484" s="68">
        <f t="shared" si="66"/>
        <v>98.412698412698418</v>
      </c>
    </row>
    <row r="485" spans="1:10" ht="15.75" thickBot="1" x14ac:dyDescent="0.3">
      <c r="A485" s="2"/>
      <c r="B485" s="3"/>
      <c r="C485" s="3"/>
      <c r="D485" s="7">
        <v>6</v>
      </c>
      <c r="E485" s="4" t="s">
        <v>14</v>
      </c>
      <c r="F485" s="7">
        <v>21</v>
      </c>
      <c r="G485" s="7"/>
      <c r="H485" s="7"/>
      <c r="I485" s="7"/>
      <c r="J485" s="68">
        <f t="shared" si="66"/>
        <v>100</v>
      </c>
    </row>
    <row r="486" spans="1:10" ht="15.75" thickBot="1" x14ac:dyDescent="0.3">
      <c r="A486" s="2"/>
      <c r="B486" s="3"/>
      <c r="C486" s="3"/>
      <c r="D486" s="7">
        <v>7</v>
      </c>
      <c r="E486" s="4" t="s">
        <v>21</v>
      </c>
      <c r="F486" s="7">
        <v>20</v>
      </c>
      <c r="G486" s="7">
        <v>1</v>
      </c>
      <c r="H486" s="7"/>
      <c r="I486" s="7"/>
      <c r="J486" s="68">
        <f t="shared" si="66"/>
        <v>98.412698412698418</v>
      </c>
    </row>
    <row r="487" spans="1:10" ht="15.75" thickBot="1" x14ac:dyDescent="0.3">
      <c r="A487" s="2"/>
      <c r="B487" s="3"/>
      <c r="C487" s="3"/>
      <c r="D487" s="7">
        <v>8</v>
      </c>
      <c r="E487" s="4" t="s">
        <v>27</v>
      </c>
      <c r="F487" s="7">
        <v>20</v>
      </c>
      <c r="G487" s="7">
        <v>1</v>
      </c>
      <c r="H487" s="7"/>
      <c r="I487" s="7"/>
      <c r="J487" s="68">
        <f t="shared" si="66"/>
        <v>98.412698412698418</v>
      </c>
    </row>
    <row r="488" spans="1:10" ht="15.75" thickBot="1" x14ac:dyDescent="0.3">
      <c r="A488" s="2"/>
      <c r="B488" s="3"/>
      <c r="C488" s="3"/>
      <c r="D488" s="7">
        <v>9</v>
      </c>
      <c r="E488" s="4" t="s">
        <v>15</v>
      </c>
      <c r="F488" s="7">
        <v>21</v>
      </c>
      <c r="G488" s="7"/>
      <c r="H488" s="7"/>
      <c r="I488" s="7"/>
      <c r="J488" s="68">
        <f t="shared" si="66"/>
        <v>100</v>
      </c>
    </row>
    <row r="489" spans="1:10" ht="23.25" thickBot="1" x14ac:dyDescent="0.3">
      <c r="A489" s="2"/>
      <c r="B489" s="3"/>
      <c r="C489" s="3"/>
      <c r="D489" s="7">
        <v>10</v>
      </c>
      <c r="E489" s="4" t="s">
        <v>16</v>
      </c>
      <c r="F489" s="7">
        <v>19</v>
      </c>
      <c r="G489" s="7">
        <v>2</v>
      </c>
      <c r="H489" s="7"/>
      <c r="I489" s="7"/>
      <c r="J489" s="68">
        <f t="shared" si="66"/>
        <v>96.825396825396822</v>
      </c>
    </row>
    <row r="490" spans="1:10" ht="15.75" thickBot="1" x14ac:dyDescent="0.3">
      <c r="A490" s="2"/>
      <c r="B490" s="3"/>
      <c r="C490" s="3"/>
      <c r="D490" s="7">
        <v>11</v>
      </c>
      <c r="E490" s="4" t="s">
        <v>20</v>
      </c>
      <c r="F490" s="7">
        <v>21</v>
      </c>
      <c r="G490" s="7"/>
      <c r="H490" s="7"/>
      <c r="I490" s="7"/>
      <c r="J490" s="68">
        <f t="shared" si="66"/>
        <v>100</v>
      </c>
    </row>
    <row r="491" spans="1:10" ht="15.75" thickBot="1" x14ac:dyDescent="0.3">
      <c r="A491" s="2"/>
      <c r="B491" s="3"/>
      <c r="C491" s="3"/>
      <c r="D491" s="7">
        <v>12</v>
      </c>
      <c r="E491" s="4" t="s">
        <v>22</v>
      </c>
      <c r="F491" s="7">
        <v>21</v>
      </c>
      <c r="G491" s="7"/>
      <c r="H491" s="7"/>
      <c r="I491" s="7"/>
      <c r="J491" s="68">
        <f t="shared" si="66"/>
        <v>100</v>
      </c>
    </row>
    <row r="492" spans="1:10" ht="15.75" thickBot="1" x14ac:dyDescent="0.3">
      <c r="A492" s="2"/>
      <c r="B492" s="3"/>
      <c r="C492" s="3"/>
      <c r="D492" s="7">
        <v>13</v>
      </c>
      <c r="E492" s="4" t="s">
        <v>17</v>
      </c>
      <c r="F492" s="7">
        <v>21</v>
      </c>
      <c r="G492" s="7"/>
      <c r="H492" s="7"/>
      <c r="I492" s="7"/>
      <c r="J492" s="68">
        <f t="shared" si="66"/>
        <v>100</v>
      </c>
    </row>
    <row r="493" spans="1:10" ht="15.75" thickBot="1" x14ac:dyDescent="0.3">
      <c r="A493" s="2"/>
      <c r="B493" s="3"/>
      <c r="C493" s="3"/>
      <c r="D493" s="7">
        <v>14</v>
      </c>
      <c r="E493" s="4" t="s">
        <v>18</v>
      </c>
      <c r="F493" s="7">
        <v>19</v>
      </c>
      <c r="G493" s="7">
        <v>2</v>
      </c>
      <c r="H493" s="7"/>
      <c r="I493" s="7"/>
      <c r="J493" s="68">
        <f t="shared" si="66"/>
        <v>96.825396825396822</v>
      </c>
    </row>
    <row r="494" spans="1:10" ht="15.75" thickBot="1" x14ac:dyDescent="0.3">
      <c r="A494" s="2"/>
      <c r="B494" s="3"/>
      <c r="C494" s="3"/>
      <c r="D494" s="7">
        <v>15</v>
      </c>
      <c r="E494" s="4" t="s">
        <v>19</v>
      </c>
      <c r="F494" s="7">
        <v>20</v>
      </c>
      <c r="G494" s="7">
        <v>1</v>
      </c>
      <c r="H494" s="7"/>
      <c r="I494" s="7"/>
      <c r="J494" s="68">
        <f t="shared" si="66"/>
        <v>98.412698412698418</v>
      </c>
    </row>
    <row r="495" spans="1:10" ht="15.75" thickBot="1" x14ac:dyDescent="0.3">
      <c r="A495" s="2"/>
      <c r="B495" s="3"/>
      <c r="C495" s="3"/>
      <c r="D495" s="7"/>
      <c r="E495" s="4" t="s">
        <v>6</v>
      </c>
      <c r="F495" s="79">
        <f t="shared" ref="F495" si="67">SUM(F480:F494)/15</f>
        <v>20.266666666666666</v>
      </c>
      <c r="G495" s="79">
        <f t="shared" ref="G495" si="68">SUM(G480:G494)/15</f>
        <v>0.73333333333333328</v>
      </c>
      <c r="H495" s="79">
        <f t="shared" ref="H495" si="69">SUM(H480:H494)/15</f>
        <v>0</v>
      </c>
      <c r="I495" s="79">
        <f t="shared" ref="I495" si="70">SUM(I480:I494)/15</f>
        <v>0</v>
      </c>
      <c r="J495" s="80">
        <f>SUM(J480:J494)/15</f>
        <v>98.83597883597885</v>
      </c>
    </row>
    <row r="496" spans="1:10" ht="30" customHeight="1" thickBot="1" x14ac:dyDescent="0.3">
      <c r="A496" s="31" t="s">
        <v>168</v>
      </c>
      <c r="B496" s="269">
        <v>28</v>
      </c>
      <c r="C496" s="259">
        <v>23</v>
      </c>
      <c r="D496" s="73">
        <v>69</v>
      </c>
      <c r="E496" s="261"/>
      <c r="F496" s="259">
        <v>3</v>
      </c>
      <c r="G496" s="291">
        <v>2</v>
      </c>
      <c r="H496" s="53">
        <v>1</v>
      </c>
      <c r="I496" s="54">
        <v>0</v>
      </c>
      <c r="J496" s="263" t="s">
        <v>62</v>
      </c>
    </row>
    <row r="497" spans="1:10" ht="15.75" thickBot="1" x14ac:dyDescent="0.3">
      <c r="A497" s="210" t="s">
        <v>158</v>
      </c>
      <c r="B497" s="273"/>
      <c r="C497" s="260"/>
      <c r="D497" s="47"/>
      <c r="E497" s="262"/>
      <c r="F497" s="260"/>
      <c r="G497" s="292"/>
      <c r="H497" s="55"/>
      <c r="I497" s="56"/>
      <c r="J497" s="264"/>
    </row>
    <row r="498" spans="1:10" ht="15.75" thickBot="1" x14ac:dyDescent="0.3">
      <c r="A498" s="2"/>
      <c r="B498" s="3"/>
      <c r="C498" s="3"/>
      <c r="D498" s="7">
        <v>1</v>
      </c>
      <c r="E498" s="4" t="s">
        <v>9</v>
      </c>
      <c r="F498" s="7">
        <v>20</v>
      </c>
      <c r="G498" s="7">
        <v>2</v>
      </c>
      <c r="H498" s="7">
        <v>1</v>
      </c>
      <c r="I498" s="7"/>
      <c r="J498" s="68">
        <f>SUM((F498*3+G498*2+H498*1+I498*0)*100/69)</f>
        <v>94.20289855072464</v>
      </c>
    </row>
    <row r="499" spans="1:10" ht="23.25" thickBot="1" x14ac:dyDescent="0.3">
      <c r="A499" s="2"/>
      <c r="B499" s="3"/>
      <c r="C499" s="3"/>
      <c r="D499" s="7">
        <v>2</v>
      </c>
      <c r="E499" s="4" t="s">
        <v>10</v>
      </c>
      <c r="F499" s="7">
        <v>22</v>
      </c>
      <c r="G499" s="7"/>
      <c r="H499" s="7">
        <v>1</v>
      </c>
      <c r="I499" s="7"/>
      <c r="J499" s="68">
        <f t="shared" ref="J499:J512" si="71">SUM((F499*3+G499*2+H499*1+I499*0)*100/69)</f>
        <v>97.101449275362313</v>
      </c>
    </row>
    <row r="500" spans="1:10" ht="15.75" thickBot="1" x14ac:dyDescent="0.3">
      <c r="A500" s="2"/>
      <c r="B500" s="3"/>
      <c r="C500" s="3"/>
      <c r="D500" s="7">
        <v>3</v>
      </c>
      <c r="E500" s="4" t="s">
        <v>11</v>
      </c>
      <c r="F500" s="7">
        <v>21</v>
      </c>
      <c r="G500" s="7">
        <v>1</v>
      </c>
      <c r="H500" s="7">
        <v>1</v>
      </c>
      <c r="I500" s="7"/>
      <c r="J500" s="68">
        <f t="shared" si="71"/>
        <v>95.652173913043484</v>
      </c>
    </row>
    <row r="501" spans="1:10" ht="15.75" thickBot="1" x14ac:dyDescent="0.3">
      <c r="A501" s="2"/>
      <c r="B501" s="3"/>
      <c r="C501" s="3"/>
      <c r="D501" s="7">
        <v>4</v>
      </c>
      <c r="E501" s="4" t="s">
        <v>12</v>
      </c>
      <c r="F501" s="7">
        <v>21</v>
      </c>
      <c r="G501" s="7">
        <v>1</v>
      </c>
      <c r="H501" s="7">
        <v>1</v>
      </c>
      <c r="I501" s="7"/>
      <c r="J501" s="68">
        <f t="shared" si="71"/>
        <v>95.652173913043484</v>
      </c>
    </row>
    <row r="502" spans="1:10" ht="15.75" thickBot="1" x14ac:dyDescent="0.3">
      <c r="A502" s="2"/>
      <c r="B502" s="3"/>
      <c r="C502" s="3"/>
      <c r="D502" s="7">
        <v>5</v>
      </c>
      <c r="E502" s="4" t="s">
        <v>13</v>
      </c>
      <c r="F502" s="7">
        <v>20</v>
      </c>
      <c r="G502" s="7">
        <v>1</v>
      </c>
      <c r="H502" s="7">
        <v>2</v>
      </c>
      <c r="I502" s="7"/>
      <c r="J502" s="68">
        <f t="shared" si="71"/>
        <v>92.753623188405797</v>
      </c>
    </row>
    <row r="503" spans="1:10" ht="15.75" thickBot="1" x14ac:dyDescent="0.3">
      <c r="A503" s="2"/>
      <c r="B503" s="3"/>
      <c r="C503" s="3"/>
      <c r="D503" s="7">
        <v>6</v>
      </c>
      <c r="E503" s="4" t="s">
        <v>14</v>
      </c>
      <c r="F503" s="7">
        <v>22</v>
      </c>
      <c r="G503" s="7">
        <v>1</v>
      </c>
      <c r="H503" s="7"/>
      <c r="I503" s="7"/>
      <c r="J503" s="68">
        <f t="shared" si="71"/>
        <v>98.550724637681157</v>
      </c>
    </row>
    <row r="504" spans="1:10" ht="15.75" thickBot="1" x14ac:dyDescent="0.3">
      <c r="A504" s="2"/>
      <c r="B504" s="3"/>
      <c r="C504" s="3"/>
      <c r="D504" s="7">
        <v>7</v>
      </c>
      <c r="E504" s="4" t="s">
        <v>21</v>
      </c>
      <c r="F504" s="7">
        <v>22</v>
      </c>
      <c r="G504" s="7">
        <v>1</v>
      </c>
      <c r="H504" s="7"/>
      <c r="I504" s="7"/>
      <c r="J504" s="68">
        <f t="shared" si="71"/>
        <v>98.550724637681157</v>
      </c>
    </row>
    <row r="505" spans="1:10" ht="15.75" thickBot="1" x14ac:dyDescent="0.3">
      <c r="A505" s="2"/>
      <c r="B505" s="3"/>
      <c r="C505" s="3"/>
      <c r="D505" s="7">
        <v>8</v>
      </c>
      <c r="E505" s="4" t="s">
        <v>27</v>
      </c>
      <c r="F505" s="7">
        <v>22</v>
      </c>
      <c r="G505" s="7"/>
      <c r="H505" s="7">
        <v>1</v>
      </c>
      <c r="I505" s="7"/>
      <c r="J505" s="68">
        <f t="shared" si="71"/>
        <v>97.101449275362313</v>
      </c>
    </row>
    <row r="506" spans="1:10" ht="15.75" thickBot="1" x14ac:dyDescent="0.3">
      <c r="A506" s="2"/>
      <c r="B506" s="3"/>
      <c r="C506" s="3"/>
      <c r="D506" s="7">
        <v>9</v>
      </c>
      <c r="E506" s="4" t="s">
        <v>15</v>
      </c>
      <c r="F506" s="7">
        <v>19</v>
      </c>
      <c r="G506" s="7">
        <v>3</v>
      </c>
      <c r="H506" s="7">
        <v>1</v>
      </c>
      <c r="I506" s="7"/>
      <c r="J506" s="68">
        <f t="shared" si="71"/>
        <v>92.753623188405797</v>
      </c>
    </row>
    <row r="507" spans="1:10" ht="23.25" thickBot="1" x14ac:dyDescent="0.3">
      <c r="A507" s="2"/>
      <c r="B507" s="3"/>
      <c r="C507" s="3"/>
      <c r="D507" s="7">
        <v>10</v>
      </c>
      <c r="E507" s="4" t="s">
        <v>16</v>
      </c>
      <c r="F507" s="7">
        <v>22</v>
      </c>
      <c r="G507" s="7"/>
      <c r="H507" s="7">
        <v>1</v>
      </c>
      <c r="I507" s="7"/>
      <c r="J507" s="68">
        <f t="shared" si="71"/>
        <v>97.101449275362313</v>
      </c>
    </row>
    <row r="508" spans="1:10" ht="15.75" thickBot="1" x14ac:dyDescent="0.3">
      <c r="A508" s="2"/>
      <c r="B508" s="3"/>
      <c r="C508" s="3"/>
      <c r="D508" s="7">
        <v>11</v>
      </c>
      <c r="E508" s="4" t="s">
        <v>20</v>
      </c>
      <c r="F508" s="7">
        <v>22</v>
      </c>
      <c r="G508" s="7">
        <v>1</v>
      </c>
      <c r="H508" s="7"/>
      <c r="I508" s="7"/>
      <c r="J508" s="68">
        <f t="shared" si="71"/>
        <v>98.550724637681157</v>
      </c>
    </row>
    <row r="509" spans="1:10" ht="15.75" thickBot="1" x14ac:dyDescent="0.3">
      <c r="A509" s="2"/>
      <c r="B509" s="3"/>
      <c r="C509" s="3"/>
      <c r="D509" s="7">
        <v>12</v>
      </c>
      <c r="E509" s="4" t="s">
        <v>22</v>
      </c>
      <c r="F509" s="7">
        <v>22</v>
      </c>
      <c r="G509" s="7">
        <v>1</v>
      </c>
      <c r="H509" s="7"/>
      <c r="I509" s="7"/>
      <c r="J509" s="68">
        <f t="shared" si="71"/>
        <v>98.550724637681157</v>
      </c>
    </row>
    <row r="510" spans="1:10" ht="15.75" thickBot="1" x14ac:dyDescent="0.3">
      <c r="A510" s="2"/>
      <c r="B510" s="3"/>
      <c r="C510" s="3"/>
      <c r="D510" s="7">
        <v>13</v>
      </c>
      <c r="E510" s="4" t="s">
        <v>17</v>
      </c>
      <c r="F510" s="7">
        <v>22</v>
      </c>
      <c r="G510" s="7">
        <v>1</v>
      </c>
      <c r="H510" s="7"/>
      <c r="I510" s="7"/>
      <c r="J510" s="68">
        <f t="shared" si="71"/>
        <v>98.550724637681157</v>
      </c>
    </row>
    <row r="511" spans="1:10" ht="15.75" thickBot="1" x14ac:dyDescent="0.3">
      <c r="A511" s="2"/>
      <c r="B511" s="3"/>
      <c r="C511" s="3"/>
      <c r="D511" s="7">
        <v>14</v>
      </c>
      <c r="E511" s="4" t="s">
        <v>18</v>
      </c>
      <c r="F511" s="7">
        <v>21</v>
      </c>
      <c r="G511" s="7">
        <v>1</v>
      </c>
      <c r="H511" s="7">
        <v>1</v>
      </c>
      <c r="I511" s="7"/>
      <c r="J511" s="68">
        <f t="shared" si="71"/>
        <v>95.652173913043484</v>
      </c>
    </row>
    <row r="512" spans="1:10" ht="15.75" thickBot="1" x14ac:dyDescent="0.3">
      <c r="A512" s="2"/>
      <c r="B512" s="3"/>
      <c r="C512" s="3"/>
      <c r="D512" s="7">
        <v>15</v>
      </c>
      <c r="E512" s="4" t="s">
        <v>19</v>
      </c>
      <c r="F512" s="7">
        <v>22</v>
      </c>
      <c r="G512" s="7">
        <v>1</v>
      </c>
      <c r="H512" s="7"/>
      <c r="I512" s="7"/>
      <c r="J512" s="68">
        <f t="shared" si="71"/>
        <v>98.550724637681157</v>
      </c>
    </row>
    <row r="513" spans="1:10" ht="15.75" thickBot="1" x14ac:dyDescent="0.3">
      <c r="A513" s="2"/>
      <c r="B513" s="3"/>
      <c r="C513" s="3"/>
      <c r="D513" s="7"/>
      <c r="E513" s="4" t="s">
        <v>6</v>
      </c>
      <c r="F513" s="79">
        <f t="shared" ref="F513" si="72">SUM(F498:F512)/15</f>
        <v>21.333333333333332</v>
      </c>
      <c r="G513" s="79">
        <f t="shared" ref="G513" si="73">SUM(G498:G512)/15</f>
        <v>1</v>
      </c>
      <c r="H513" s="79">
        <f t="shared" ref="H513:I513" si="74">SUM(H498:H512)/15</f>
        <v>0.66666666666666663</v>
      </c>
      <c r="I513" s="79">
        <f t="shared" si="74"/>
        <v>0</v>
      </c>
      <c r="J513" s="80">
        <f>SUM(J498:J512)/15</f>
        <v>96.618357487922722</v>
      </c>
    </row>
    <row r="514" spans="1:10" ht="15.75" thickBot="1" x14ac:dyDescent="0.3">
      <c r="A514" s="270" t="s">
        <v>53</v>
      </c>
      <c r="B514" s="271"/>
      <c r="C514" s="271"/>
      <c r="D514" s="271"/>
      <c r="E514" s="271"/>
      <c r="F514" s="271"/>
      <c r="G514" s="271"/>
      <c r="H514" s="271"/>
      <c r="I514" s="271"/>
      <c r="J514" s="272"/>
    </row>
    <row r="515" spans="1:10" ht="72.75" thickBot="1" x14ac:dyDescent="0.3">
      <c r="A515" s="215" t="s">
        <v>169</v>
      </c>
      <c r="B515" s="290">
        <v>16</v>
      </c>
      <c r="C515" s="267">
        <v>8</v>
      </c>
      <c r="D515" s="74">
        <v>24</v>
      </c>
      <c r="E515" s="268"/>
      <c r="F515" s="267">
        <v>3</v>
      </c>
      <c r="G515" s="295">
        <v>2</v>
      </c>
      <c r="H515" s="88">
        <v>1</v>
      </c>
      <c r="I515" s="89">
        <v>0</v>
      </c>
      <c r="J515" s="263" t="s">
        <v>62</v>
      </c>
    </row>
    <row r="516" spans="1:10" ht="15.75" thickBot="1" x14ac:dyDescent="0.3">
      <c r="A516" s="47" t="s">
        <v>42</v>
      </c>
      <c r="B516" s="273"/>
      <c r="C516" s="260"/>
      <c r="D516" s="47"/>
      <c r="E516" s="262"/>
      <c r="F516" s="260"/>
      <c r="G516" s="292"/>
      <c r="H516" s="55"/>
      <c r="I516" s="56"/>
      <c r="J516" s="264"/>
    </row>
    <row r="517" spans="1:10" ht="15.75" thickBot="1" x14ac:dyDescent="0.3">
      <c r="A517" s="2"/>
      <c r="B517" s="3"/>
      <c r="C517" s="3"/>
      <c r="D517" s="7">
        <v>1</v>
      </c>
      <c r="E517" s="4" t="s">
        <v>9</v>
      </c>
      <c r="F517" s="7">
        <v>8</v>
      </c>
      <c r="G517" s="7"/>
      <c r="H517" s="7"/>
      <c r="I517" s="7"/>
      <c r="J517" s="68">
        <f>SUM((F517*3+G517*2+H517*1+I517*0)*100/24)</f>
        <v>100</v>
      </c>
    </row>
    <row r="518" spans="1:10" ht="23.25" thickBot="1" x14ac:dyDescent="0.3">
      <c r="A518" s="2"/>
      <c r="B518" s="3"/>
      <c r="C518" s="3"/>
      <c r="D518" s="7">
        <v>2</v>
      </c>
      <c r="E518" s="4" t="s">
        <v>10</v>
      </c>
      <c r="F518" s="7">
        <v>7</v>
      </c>
      <c r="G518" s="7">
        <v>1</v>
      </c>
      <c r="H518" s="7"/>
      <c r="I518" s="7"/>
      <c r="J518" s="68">
        <f t="shared" ref="J518:J531" si="75">SUM((F518*3+G518*2+H518*1+I518*0)*100/24)</f>
        <v>95.833333333333329</v>
      </c>
    </row>
    <row r="519" spans="1:10" ht="15.75" thickBot="1" x14ac:dyDescent="0.3">
      <c r="A519" s="2"/>
      <c r="B519" s="3"/>
      <c r="C519" s="3"/>
      <c r="D519" s="7">
        <v>3</v>
      </c>
      <c r="E519" s="4" t="s">
        <v>11</v>
      </c>
      <c r="F519" s="7">
        <v>7</v>
      </c>
      <c r="G519" s="7">
        <v>1</v>
      </c>
      <c r="H519" s="7"/>
      <c r="I519" s="7"/>
      <c r="J519" s="68">
        <f t="shared" si="75"/>
        <v>95.833333333333329</v>
      </c>
    </row>
    <row r="520" spans="1:10" ht="15.75" thickBot="1" x14ac:dyDescent="0.3">
      <c r="A520" s="2"/>
      <c r="B520" s="3"/>
      <c r="C520" s="3"/>
      <c r="D520" s="7">
        <v>4</v>
      </c>
      <c r="E520" s="4" t="s">
        <v>12</v>
      </c>
      <c r="F520" s="7">
        <v>8</v>
      </c>
      <c r="G520" s="7"/>
      <c r="H520" s="7"/>
      <c r="I520" s="7"/>
      <c r="J520" s="68">
        <f t="shared" si="75"/>
        <v>100</v>
      </c>
    </row>
    <row r="521" spans="1:10" ht="15.75" thickBot="1" x14ac:dyDescent="0.3">
      <c r="A521" s="2"/>
      <c r="B521" s="3"/>
      <c r="C521" s="3"/>
      <c r="D521" s="7">
        <v>5</v>
      </c>
      <c r="E521" s="4" t="s">
        <v>13</v>
      </c>
      <c r="F521" s="7">
        <v>7</v>
      </c>
      <c r="G521" s="7">
        <v>1</v>
      </c>
      <c r="H521" s="7"/>
      <c r="I521" s="7"/>
      <c r="J521" s="68">
        <f t="shared" si="75"/>
        <v>95.833333333333329</v>
      </c>
    </row>
    <row r="522" spans="1:10" ht="15.75" thickBot="1" x14ac:dyDescent="0.3">
      <c r="A522" s="2"/>
      <c r="B522" s="3"/>
      <c r="C522" s="3"/>
      <c r="D522" s="7">
        <v>6</v>
      </c>
      <c r="E522" s="4" t="s">
        <v>14</v>
      </c>
      <c r="F522" s="7">
        <v>8</v>
      </c>
      <c r="G522" s="7"/>
      <c r="H522" s="7"/>
      <c r="I522" s="7"/>
      <c r="J522" s="68">
        <f t="shared" si="75"/>
        <v>100</v>
      </c>
    </row>
    <row r="523" spans="1:10" ht="15.75" thickBot="1" x14ac:dyDescent="0.3">
      <c r="A523" s="2"/>
      <c r="B523" s="3"/>
      <c r="C523" s="3"/>
      <c r="D523" s="7">
        <v>7</v>
      </c>
      <c r="E523" s="4" t="s">
        <v>21</v>
      </c>
      <c r="F523" s="7">
        <v>8</v>
      </c>
      <c r="G523" s="7"/>
      <c r="H523" s="7"/>
      <c r="I523" s="7"/>
      <c r="J523" s="68">
        <f t="shared" si="75"/>
        <v>100</v>
      </c>
    </row>
    <row r="524" spans="1:10" ht="15.75" thickBot="1" x14ac:dyDescent="0.3">
      <c r="A524" s="2"/>
      <c r="B524" s="3"/>
      <c r="C524" s="3"/>
      <c r="D524" s="7">
        <v>8</v>
      </c>
      <c r="E524" s="4" t="s">
        <v>27</v>
      </c>
      <c r="F524" s="7">
        <v>8</v>
      </c>
      <c r="G524" s="7"/>
      <c r="H524" s="7"/>
      <c r="I524" s="7"/>
      <c r="J524" s="68">
        <f t="shared" si="75"/>
        <v>100</v>
      </c>
    </row>
    <row r="525" spans="1:10" ht="15.75" thickBot="1" x14ac:dyDescent="0.3">
      <c r="A525" s="2"/>
      <c r="B525" s="3"/>
      <c r="C525" s="3"/>
      <c r="D525" s="7">
        <v>9</v>
      </c>
      <c r="E525" s="4" t="s">
        <v>15</v>
      </c>
      <c r="F525" s="7">
        <v>7</v>
      </c>
      <c r="G525" s="7">
        <v>1</v>
      </c>
      <c r="H525" s="7"/>
      <c r="I525" s="7"/>
      <c r="J525" s="68">
        <f t="shared" si="75"/>
        <v>95.833333333333329</v>
      </c>
    </row>
    <row r="526" spans="1:10" ht="23.25" thickBot="1" x14ac:dyDescent="0.3">
      <c r="A526" s="2"/>
      <c r="B526" s="3"/>
      <c r="C526" s="3"/>
      <c r="D526" s="7">
        <v>10</v>
      </c>
      <c r="E526" s="4" t="s">
        <v>16</v>
      </c>
      <c r="F526" s="7">
        <v>8</v>
      </c>
      <c r="G526" s="7"/>
      <c r="H526" s="7"/>
      <c r="I526" s="7"/>
      <c r="J526" s="68">
        <f t="shared" si="75"/>
        <v>100</v>
      </c>
    </row>
    <row r="527" spans="1:10" ht="15.75" thickBot="1" x14ac:dyDescent="0.3">
      <c r="A527" s="2"/>
      <c r="B527" s="3"/>
      <c r="C527" s="3"/>
      <c r="D527" s="7">
        <v>11</v>
      </c>
      <c r="E527" s="4" t="s">
        <v>20</v>
      </c>
      <c r="F527" s="7">
        <v>8</v>
      </c>
      <c r="G527" s="7"/>
      <c r="H527" s="7"/>
      <c r="I527" s="7"/>
      <c r="J527" s="68">
        <f t="shared" si="75"/>
        <v>100</v>
      </c>
    </row>
    <row r="528" spans="1:10" ht="15.75" thickBot="1" x14ac:dyDescent="0.3">
      <c r="A528" s="2"/>
      <c r="B528" s="3"/>
      <c r="C528" s="3"/>
      <c r="D528" s="7">
        <v>12</v>
      </c>
      <c r="E528" s="4" t="s">
        <v>22</v>
      </c>
      <c r="F528" s="7">
        <v>7</v>
      </c>
      <c r="G528" s="7">
        <v>1</v>
      </c>
      <c r="H528" s="7"/>
      <c r="I528" s="7"/>
      <c r="J528" s="68">
        <f t="shared" si="75"/>
        <v>95.833333333333329</v>
      </c>
    </row>
    <row r="529" spans="1:10" ht="15.75" thickBot="1" x14ac:dyDescent="0.3">
      <c r="A529" s="2"/>
      <c r="B529" s="3"/>
      <c r="C529" s="3"/>
      <c r="D529" s="7">
        <v>13</v>
      </c>
      <c r="E529" s="4" t="s">
        <v>17</v>
      </c>
      <c r="F529" s="7">
        <v>8</v>
      </c>
      <c r="G529" s="7"/>
      <c r="H529" s="7"/>
      <c r="I529" s="7"/>
      <c r="J529" s="68">
        <f t="shared" si="75"/>
        <v>100</v>
      </c>
    </row>
    <row r="530" spans="1:10" ht="15.75" thickBot="1" x14ac:dyDescent="0.3">
      <c r="A530" s="2"/>
      <c r="B530" s="3"/>
      <c r="C530" s="3"/>
      <c r="D530" s="7">
        <v>14</v>
      </c>
      <c r="E530" s="4" t="s">
        <v>18</v>
      </c>
      <c r="F530" s="7">
        <v>8</v>
      </c>
      <c r="G530" s="7"/>
      <c r="H530" s="7"/>
      <c r="I530" s="7"/>
      <c r="J530" s="68">
        <f t="shared" si="75"/>
        <v>100</v>
      </c>
    </row>
    <row r="531" spans="1:10" ht="15.75" thickBot="1" x14ac:dyDescent="0.3">
      <c r="A531" s="2"/>
      <c r="B531" s="3"/>
      <c r="C531" s="3"/>
      <c r="D531" s="7">
        <v>15</v>
      </c>
      <c r="E531" s="4" t="s">
        <v>19</v>
      </c>
      <c r="F531" s="7">
        <v>7</v>
      </c>
      <c r="G531" s="7">
        <v>1</v>
      </c>
      <c r="H531" s="7"/>
      <c r="I531" s="7"/>
      <c r="J531" s="68">
        <f t="shared" si="75"/>
        <v>95.833333333333329</v>
      </c>
    </row>
    <row r="532" spans="1:10" ht="15.75" thickBot="1" x14ac:dyDescent="0.3">
      <c r="A532" s="2"/>
      <c r="B532" s="3"/>
      <c r="C532" s="3"/>
      <c r="D532" s="7"/>
      <c r="E532" s="4" t="s">
        <v>6</v>
      </c>
      <c r="F532" s="79">
        <f t="shared" ref="F532" si="76">SUM(F517:F531)/15</f>
        <v>7.6</v>
      </c>
      <c r="G532" s="79">
        <f t="shared" ref="G532" si="77">SUM(G517:G531)/15</f>
        <v>0.4</v>
      </c>
      <c r="H532" s="79">
        <f t="shared" ref="H532" si="78">SUM(H517:H531)/15</f>
        <v>0</v>
      </c>
      <c r="I532" s="79">
        <f t="shared" ref="I532" si="79">SUM(I517:I531)/15</f>
        <v>0</v>
      </c>
      <c r="J532" s="80">
        <f>SUM(J517:J531)/15</f>
        <v>98.333333333333329</v>
      </c>
    </row>
    <row r="533" spans="1:10" ht="36.75" thickBot="1" x14ac:dyDescent="0.3">
      <c r="A533" s="210" t="s">
        <v>170</v>
      </c>
      <c r="B533" s="269">
        <v>16</v>
      </c>
      <c r="C533" s="259">
        <v>8</v>
      </c>
      <c r="D533" s="73">
        <v>24</v>
      </c>
      <c r="E533" s="261"/>
      <c r="F533" s="259">
        <v>3</v>
      </c>
      <c r="G533" s="291">
        <v>2</v>
      </c>
      <c r="H533" s="53">
        <v>1</v>
      </c>
      <c r="I533" s="54">
        <v>0</v>
      </c>
      <c r="J533" s="263" t="s">
        <v>62</v>
      </c>
    </row>
    <row r="534" spans="1:10" ht="15.75" thickBot="1" x14ac:dyDescent="0.3">
      <c r="A534" s="47" t="s">
        <v>36</v>
      </c>
      <c r="B534" s="273"/>
      <c r="C534" s="260"/>
      <c r="D534" s="47"/>
      <c r="E534" s="262"/>
      <c r="F534" s="260"/>
      <c r="G534" s="292"/>
      <c r="H534" s="55"/>
      <c r="I534" s="56"/>
      <c r="J534" s="264"/>
    </row>
    <row r="535" spans="1:10" ht="15.75" thickBot="1" x14ac:dyDescent="0.3">
      <c r="A535" s="2"/>
      <c r="B535" s="3"/>
      <c r="C535" s="3"/>
      <c r="D535" s="7">
        <v>1</v>
      </c>
      <c r="E535" s="4" t="s">
        <v>9</v>
      </c>
      <c r="F535" s="7">
        <v>8</v>
      </c>
      <c r="G535" s="7"/>
      <c r="H535" s="7"/>
      <c r="I535" s="7"/>
      <c r="J535" s="68">
        <f>SUM((F535*3+G535*2+H535*1+I535*0)*100/24)</f>
        <v>100</v>
      </c>
    </row>
    <row r="536" spans="1:10" ht="23.25" thickBot="1" x14ac:dyDescent="0.3">
      <c r="A536" s="2"/>
      <c r="B536" s="3"/>
      <c r="C536" s="3"/>
      <c r="D536" s="7">
        <v>2</v>
      </c>
      <c r="E536" s="4" t="s">
        <v>10</v>
      </c>
      <c r="F536" s="7">
        <v>6</v>
      </c>
      <c r="G536" s="7">
        <v>1</v>
      </c>
      <c r="H536" s="7"/>
      <c r="I536" s="7">
        <v>1</v>
      </c>
      <c r="J536" s="68">
        <f t="shared" ref="J536:J549" si="80">SUM((F536*3+G536*2+H536*1+I536*0)*100/24)</f>
        <v>83.333333333333329</v>
      </c>
    </row>
    <row r="537" spans="1:10" ht="15.75" thickBot="1" x14ac:dyDescent="0.3">
      <c r="A537" s="2"/>
      <c r="B537" s="3"/>
      <c r="C537" s="3"/>
      <c r="D537" s="7">
        <v>3</v>
      </c>
      <c r="E537" s="4" t="s">
        <v>11</v>
      </c>
      <c r="F537" s="7">
        <v>6</v>
      </c>
      <c r="G537" s="7">
        <v>1</v>
      </c>
      <c r="H537" s="7"/>
      <c r="I537" s="7">
        <v>1</v>
      </c>
      <c r="J537" s="68">
        <f t="shared" si="80"/>
        <v>83.333333333333329</v>
      </c>
    </row>
    <row r="538" spans="1:10" ht="15.75" thickBot="1" x14ac:dyDescent="0.3">
      <c r="A538" s="2"/>
      <c r="B538" s="3"/>
      <c r="C538" s="3"/>
      <c r="D538" s="7">
        <v>4</v>
      </c>
      <c r="E538" s="4" t="s">
        <v>12</v>
      </c>
      <c r="F538" s="7">
        <v>6</v>
      </c>
      <c r="G538" s="7">
        <v>1</v>
      </c>
      <c r="H538" s="7"/>
      <c r="I538" s="7">
        <v>1</v>
      </c>
      <c r="J538" s="68">
        <f t="shared" si="80"/>
        <v>83.333333333333329</v>
      </c>
    </row>
    <row r="539" spans="1:10" ht="15.75" thickBot="1" x14ac:dyDescent="0.3">
      <c r="A539" s="2"/>
      <c r="B539" s="3"/>
      <c r="C539" s="3"/>
      <c r="D539" s="7">
        <v>5</v>
      </c>
      <c r="E539" s="4" t="s">
        <v>13</v>
      </c>
      <c r="F539" s="7">
        <v>4</v>
      </c>
      <c r="G539" s="7">
        <v>2</v>
      </c>
      <c r="H539" s="7">
        <v>1</v>
      </c>
      <c r="I539" s="7">
        <v>1</v>
      </c>
      <c r="J539" s="68">
        <f t="shared" si="80"/>
        <v>70.833333333333329</v>
      </c>
    </row>
    <row r="540" spans="1:10" ht="15.75" thickBot="1" x14ac:dyDescent="0.3">
      <c r="A540" s="2"/>
      <c r="B540" s="3"/>
      <c r="C540" s="3"/>
      <c r="D540" s="7">
        <v>6</v>
      </c>
      <c r="E540" s="4" t="s">
        <v>14</v>
      </c>
      <c r="F540" s="7">
        <v>3</v>
      </c>
      <c r="G540" s="7">
        <v>4</v>
      </c>
      <c r="H540" s="7"/>
      <c r="I540" s="7">
        <v>1</v>
      </c>
      <c r="J540" s="68">
        <f t="shared" si="80"/>
        <v>70.833333333333329</v>
      </c>
    </row>
    <row r="541" spans="1:10" ht="15.75" thickBot="1" x14ac:dyDescent="0.3">
      <c r="A541" s="2"/>
      <c r="B541" s="3"/>
      <c r="C541" s="3"/>
      <c r="D541" s="7">
        <v>7</v>
      </c>
      <c r="E541" s="4" t="s">
        <v>21</v>
      </c>
      <c r="F541" s="7">
        <v>6</v>
      </c>
      <c r="G541" s="7">
        <v>1</v>
      </c>
      <c r="H541" s="7"/>
      <c r="I541" s="7">
        <v>1</v>
      </c>
      <c r="J541" s="68">
        <f t="shared" si="80"/>
        <v>83.333333333333329</v>
      </c>
    </row>
    <row r="542" spans="1:10" ht="15.75" thickBot="1" x14ac:dyDescent="0.3">
      <c r="A542" s="2"/>
      <c r="B542" s="3"/>
      <c r="C542" s="3"/>
      <c r="D542" s="7">
        <v>8</v>
      </c>
      <c r="E542" s="4" t="s">
        <v>27</v>
      </c>
      <c r="F542" s="7">
        <v>7</v>
      </c>
      <c r="G542" s="7">
        <v>1</v>
      </c>
      <c r="H542" s="7"/>
      <c r="I542" s="7"/>
      <c r="J542" s="68">
        <f t="shared" si="80"/>
        <v>95.833333333333329</v>
      </c>
    </row>
    <row r="543" spans="1:10" ht="15.75" thickBot="1" x14ac:dyDescent="0.3">
      <c r="A543" s="2"/>
      <c r="B543" s="3"/>
      <c r="C543" s="3"/>
      <c r="D543" s="7">
        <v>9</v>
      </c>
      <c r="E543" s="4" t="s">
        <v>15</v>
      </c>
      <c r="F543" s="7">
        <v>3</v>
      </c>
      <c r="G543" s="7">
        <v>2</v>
      </c>
      <c r="H543" s="7">
        <v>2</v>
      </c>
      <c r="I543" s="7">
        <v>1</v>
      </c>
      <c r="J543" s="68">
        <f t="shared" si="80"/>
        <v>62.5</v>
      </c>
    </row>
    <row r="544" spans="1:10" ht="23.25" thickBot="1" x14ac:dyDescent="0.3">
      <c r="A544" s="2"/>
      <c r="B544" s="3"/>
      <c r="C544" s="3"/>
      <c r="D544" s="7">
        <v>10</v>
      </c>
      <c r="E544" s="4" t="s">
        <v>16</v>
      </c>
      <c r="F544" s="7">
        <v>6</v>
      </c>
      <c r="G544" s="7">
        <v>2</v>
      </c>
      <c r="H544" s="7"/>
      <c r="I544" s="7"/>
      <c r="J544" s="68">
        <f t="shared" si="80"/>
        <v>91.666666666666671</v>
      </c>
    </row>
    <row r="545" spans="1:10" ht="15.75" thickBot="1" x14ac:dyDescent="0.3">
      <c r="A545" s="2"/>
      <c r="B545" s="3"/>
      <c r="C545" s="3"/>
      <c r="D545" s="7">
        <v>11</v>
      </c>
      <c r="E545" s="4" t="s">
        <v>20</v>
      </c>
      <c r="F545" s="7">
        <v>7</v>
      </c>
      <c r="G545" s="7">
        <v>1</v>
      </c>
      <c r="H545" s="7"/>
      <c r="I545" s="7"/>
      <c r="J545" s="68">
        <f t="shared" si="80"/>
        <v>95.833333333333329</v>
      </c>
    </row>
    <row r="546" spans="1:10" ht="15.75" thickBot="1" x14ac:dyDescent="0.3">
      <c r="A546" s="2"/>
      <c r="B546" s="3"/>
      <c r="C546" s="3"/>
      <c r="D546" s="7">
        <v>12</v>
      </c>
      <c r="E546" s="4" t="s">
        <v>22</v>
      </c>
      <c r="F546" s="7">
        <v>3</v>
      </c>
      <c r="G546" s="7">
        <v>4</v>
      </c>
      <c r="H546" s="7">
        <v>1</v>
      </c>
      <c r="I546" s="7"/>
      <c r="J546" s="68">
        <f t="shared" si="80"/>
        <v>75</v>
      </c>
    </row>
    <row r="547" spans="1:10" ht="15.75" thickBot="1" x14ac:dyDescent="0.3">
      <c r="A547" s="2"/>
      <c r="B547" s="3"/>
      <c r="C547" s="3"/>
      <c r="D547" s="7">
        <v>13</v>
      </c>
      <c r="E547" s="4" t="s">
        <v>17</v>
      </c>
      <c r="F547" s="7">
        <v>4</v>
      </c>
      <c r="G547" s="7">
        <v>2</v>
      </c>
      <c r="H547" s="7">
        <v>1</v>
      </c>
      <c r="I547" s="7">
        <v>1</v>
      </c>
      <c r="J547" s="68">
        <f t="shared" si="80"/>
        <v>70.833333333333329</v>
      </c>
    </row>
    <row r="548" spans="1:10" ht="15.75" thickBot="1" x14ac:dyDescent="0.3">
      <c r="A548" s="2"/>
      <c r="B548" s="3"/>
      <c r="C548" s="3"/>
      <c r="D548" s="7">
        <v>14</v>
      </c>
      <c r="E548" s="4" t="s">
        <v>18</v>
      </c>
      <c r="F548" s="7">
        <v>5</v>
      </c>
      <c r="G548" s="7">
        <v>2</v>
      </c>
      <c r="H548" s="7">
        <v>1</v>
      </c>
      <c r="I548" s="7"/>
      <c r="J548" s="68">
        <f t="shared" si="80"/>
        <v>83.333333333333329</v>
      </c>
    </row>
    <row r="549" spans="1:10" ht="15.75" thickBot="1" x14ac:dyDescent="0.3">
      <c r="A549" s="2"/>
      <c r="B549" s="3"/>
      <c r="C549" s="3"/>
      <c r="D549" s="7">
        <v>15</v>
      </c>
      <c r="E549" s="4" t="s">
        <v>19</v>
      </c>
      <c r="F549" s="7">
        <v>6</v>
      </c>
      <c r="G549" s="7">
        <v>2</v>
      </c>
      <c r="H549" s="7"/>
      <c r="I549" s="7"/>
      <c r="J549" s="68">
        <f t="shared" si="80"/>
        <v>91.666666666666671</v>
      </c>
    </row>
    <row r="550" spans="1:10" ht="15.75" thickBot="1" x14ac:dyDescent="0.3">
      <c r="A550" s="2"/>
      <c r="B550" s="3"/>
      <c r="C550" s="3"/>
      <c r="D550" s="7"/>
      <c r="E550" s="4" t="s">
        <v>6</v>
      </c>
      <c r="F550" s="79">
        <f t="shared" ref="F550" si="81">SUM(F535:F549)/15</f>
        <v>5.333333333333333</v>
      </c>
      <c r="G550" s="79">
        <f t="shared" ref="G550" si="82">SUM(G535:G549)/15</f>
        <v>1.7333333333333334</v>
      </c>
      <c r="H550" s="79">
        <f t="shared" ref="H550" si="83">SUM(H535:H549)/15</f>
        <v>0.4</v>
      </c>
      <c r="I550" s="79">
        <f t="shared" ref="I550" si="84">SUM(I535:I549)/15</f>
        <v>0.53333333333333333</v>
      </c>
      <c r="J550" s="80">
        <f>SUM(J535:J549)/15</f>
        <v>82.777777777777771</v>
      </c>
    </row>
    <row r="551" spans="1:10" ht="48.75" thickBot="1" x14ac:dyDescent="0.3">
      <c r="A551" s="210" t="s">
        <v>171</v>
      </c>
      <c r="B551" s="269">
        <v>16</v>
      </c>
      <c r="C551" s="259">
        <v>8</v>
      </c>
      <c r="D551" s="73">
        <v>24</v>
      </c>
      <c r="E551" s="261"/>
      <c r="F551" s="259">
        <v>3</v>
      </c>
      <c r="G551" s="291">
        <v>2</v>
      </c>
      <c r="H551" s="53">
        <v>1</v>
      </c>
      <c r="I551" s="54">
        <v>0</v>
      </c>
      <c r="J551" s="263" t="s">
        <v>62</v>
      </c>
    </row>
    <row r="552" spans="1:10" ht="15.75" thickBot="1" x14ac:dyDescent="0.3">
      <c r="A552" s="47" t="s">
        <v>54</v>
      </c>
      <c r="B552" s="273"/>
      <c r="C552" s="260"/>
      <c r="D552" s="47"/>
      <c r="E552" s="262"/>
      <c r="F552" s="260"/>
      <c r="G552" s="292"/>
      <c r="H552" s="55"/>
      <c r="I552" s="56"/>
      <c r="J552" s="264"/>
    </row>
    <row r="553" spans="1:10" ht="15.75" thickBot="1" x14ac:dyDescent="0.3">
      <c r="A553" s="2"/>
      <c r="B553" s="3"/>
      <c r="C553" s="3"/>
      <c r="D553" s="7">
        <v>1</v>
      </c>
      <c r="E553" s="4" t="s">
        <v>9</v>
      </c>
      <c r="F553" s="7">
        <v>5</v>
      </c>
      <c r="G553" s="7">
        <v>3</v>
      </c>
      <c r="H553" s="7"/>
      <c r="I553" s="7"/>
      <c r="J553" s="68">
        <f>SUM((F553*3+G553*2+H553*1+I553*0)*100/24)</f>
        <v>87.5</v>
      </c>
    </row>
    <row r="554" spans="1:10" ht="23.25" thickBot="1" x14ac:dyDescent="0.3">
      <c r="A554" s="2"/>
      <c r="B554" s="3"/>
      <c r="C554" s="3"/>
      <c r="D554" s="7">
        <v>2</v>
      </c>
      <c r="E554" s="4" t="s">
        <v>10</v>
      </c>
      <c r="F554" s="7">
        <v>6</v>
      </c>
      <c r="G554" s="7">
        <v>2</v>
      </c>
      <c r="H554" s="7"/>
      <c r="I554" s="7"/>
      <c r="J554" s="68">
        <f t="shared" ref="J554:J567" si="85">SUM((F554*3+G554*2+H554*1+I554*0)*100/24)</f>
        <v>91.666666666666671</v>
      </c>
    </row>
    <row r="555" spans="1:10" ht="15.75" thickBot="1" x14ac:dyDescent="0.3">
      <c r="A555" s="2"/>
      <c r="B555" s="3"/>
      <c r="C555" s="3"/>
      <c r="D555" s="7">
        <v>3</v>
      </c>
      <c r="E555" s="4" t="s">
        <v>11</v>
      </c>
      <c r="F555" s="7">
        <v>5</v>
      </c>
      <c r="G555" s="7">
        <v>3</v>
      </c>
      <c r="H555" s="7"/>
      <c r="I555" s="7"/>
      <c r="J555" s="68">
        <f t="shared" si="85"/>
        <v>87.5</v>
      </c>
    </row>
    <row r="556" spans="1:10" ht="15.75" thickBot="1" x14ac:dyDescent="0.3">
      <c r="A556" s="2"/>
      <c r="B556" s="3"/>
      <c r="C556" s="3"/>
      <c r="D556" s="7">
        <v>4</v>
      </c>
      <c r="E556" s="4" t="s">
        <v>12</v>
      </c>
      <c r="F556" s="7">
        <v>6</v>
      </c>
      <c r="G556" s="7">
        <v>1</v>
      </c>
      <c r="H556" s="7">
        <v>1</v>
      </c>
      <c r="I556" s="7"/>
      <c r="J556" s="68">
        <f t="shared" si="85"/>
        <v>87.5</v>
      </c>
    </row>
    <row r="557" spans="1:10" ht="15.75" thickBot="1" x14ac:dyDescent="0.3">
      <c r="A557" s="2"/>
      <c r="B557" s="3"/>
      <c r="C557" s="3"/>
      <c r="D557" s="7">
        <v>5</v>
      </c>
      <c r="E557" s="4" t="s">
        <v>13</v>
      </c>
      <c r="F557" s="7">
        <v>5</v>
      </c>
      <c r="G557" s="7">
        <v>1</v>
      </c>
      <c r="H557" s="7">
        <v>2</v>
      </c>
      <c r="I557" s="7"/>
      <c r="J557" s="68">
        <f t="shared" si="85"/>
        <v>79.166666666666671</v>
      </c>
    </row>
    <row r="558" spans="1:10" ht="15.75" thickBot="1" x14ac:dyDescent="0.3">
      <c r="A558" s="2"/>
      <c r="B558" s="3"/>
      <c r="C558" s="3"/>
      <c r="D558" s="7">
        <v>6</v>
      </c>
      <c r="E558" s="4" t="s">
        <v>14</v>
      </c>
      <c r="F558" s="7">
        <v>5</v>
      </c>
      <c r="G558" s="7">
        <v>3</v>
      </c>
      <c r="H558" s="7"/>
      <c r="I558" s="7"/>
      <c r="J558" s="68">
        <f t="shared" si="85"/>
        <v>87.5</v>
      </c>
    </row>
    <row r="559" spans="1:10" ht="15.75" thickBot="1" x14ac:dyDescent="0.3">
      <c r="A559" s="2"/>
      <c r="B559" s="3"/>
      <c r="C559" s="3"/>
      <c r="D559" s="7">
        <v>7</v>
      </c>
      <c r="E559" s="4" t="s">
        <v>21</v>
      </c>
      <c r="F559" s="7">
        <v>6</v>
      </c>
      <c r="G559" s="7">
        <v>2</v>
      </c>
      <c r="H559" s="7"/>
      <c r="I559" s="7"/>
      <c r="J559" s="68">
        <f t="shared" si="85"/>
        <v>91.666666666666671</v>
      </c>
    </row>
    <row r="560" spans="1:10" ht="15.75" thickBot="1" x14ac:dyDescent="0.3">
      <c r="A560" s="2"/>
      <c r="B560" s="3"/>
      <c r="C560" s="3"/>
      <c r="D560" s="7">
        <v>8</v>
      </c>
      <c r="E560" s="4" t="s">
        <v>27</v>
      </c>
      <c r="F560" s="7">
        <v>6</v>
      </c>
      <c r="G560" s="7">
        <v>1</v>
      </c>
      <c r="H560" s="7">
        <v>1</v>
      </c>
      <c r="I560" s="7"/>
      <c r="J560" s="68">
        <f t="shared" si="85"/>
        <v>87.5</v>
      </c>
    </row>
    <row r="561" spans="1:10" ht="15.75" thickBot="1" x14ac:dyDescent="0.3">
      <c r="A561" s="2"/>
      <c r="B561" s="3"/>
      <c r="C561" s="3"/>
      <c r="D561" s="7">
        <v>9</v>
      </c>
      <c r="E561" s="4" t="s">
        <v>15</v>
      </c>
      <c r="F561" s="7">
        <v>5</v>
      </c>
      <c r="G561" s="7">
        <v>2</v>
      </c>
      <c r="H561" s="7">
        <v>1</v>
      </c>
      <c r="I561" s="7"/>
      <c r="J561" s="68">
        <f t="shared" si="85"/>
        <v>83.333333333333329</v>
      </c>
    </row>
    <row r="562" spans="1:10" ht="23.25" thickBot="1" x14ac:dyDescent="0.3">
      <c r="A562" s="2"/>
      <c r="B562" s="3"/>
      <c r="C562" s="3"/>
      <c r="D562" s="7">
        <v>10</v>
      </c>
      <c r="E562" s="4" t="s">
        <v>16</v>
      </c>
      <c r="F562" s="7">
        <v>7</v>
      </c>
      <c r="G562" s="7">
        <v>1</v>
      </c>
      <c r="H562" s="7"/>
      <c r="I562" s="7"/>
      <c r="J562" s="68">
        <f t="shared" si="85"/>
        <v>95.833333333333329</v>
      </c>
    </row>
    <row r="563" spans="1:10" ht="15.75" thickBot="1" x14ac:dyDescent="0.3">
      <c r="A563" s="2"/>
      <c r="B563" s="3"/>
      <c r="C563" s="3"/>
      <c r="D563" s="7">
        <v>11</v>
      </c>
      <c r="E563" s="4" t="s">
        <v>20</v>
      </c>
      <c r="F563" s="7">
        <v>6</v>
      </c>
      <c r="G563" s="7">
        <v>2</v>
      </c>
      <c r="H563" s="7"/>
      <c r="I563" s="7"/>
      <c r="J563" s="68">
        <f t="shared" si="85"/>
        <v>91.666666666666671</v>
      </c>
    </row>
    <row r="564" spans="1:10" ht="15.75" thickBot="1" x14ac:dyDescent="0.3">
      <c r="A564" s="2"/>
      <c r="B564" s="3"/>
      <c r="C564" s="3"/>
      <c r="D564" s="7">
        <v>12</v>
      </c>
      <c r="E564" s="4" t="s">
        <v>22</v>
      </c>
      <c r="F564" s="7">
        <v>5</v>
      </c>
      <c r="G564" s="7">
        <v>3</v>
      </c>
      <c r="H564" s="7"/>
      <c r="I564" s="7"/>
      <c r="J564" s="68">
        <f t="shared" si="85"/>
        <v>87.5</v>
      </c>
    </row>
    <row r="565" spans="1:10" ht="15.75" thickBot="1" x14ac:dyDescent="0.3">
      <c r="A565" s="2"/>
      <c r="B565" s="3"/>
      <c r="C565" s="3"/>
      <c r="D565" s="7">
        <v>13</v>
      </c>
      <c r="E565" s="4" t="s">
        <v>17</v>
      </c>
      <c r="F565" s="7">
        <v>6</v>
      </c>
      <c r="G565" s="7">
        <v>2</v>
      </c>
      <c r="H565" s="7"/>
      <c r="I565" s="7"/>
      <c r="J565" s="68">
        <f t="shared" si="85"/>
        <v>91.666666666666671</v>
      </c>
    </row>
    <row r="566" spans="1:10" ht="15.75" thickBot="1" x14ac:dyDescent="0.3">
      <c r="A566" s="2"/>
      <c r="B566" s="3"/>
      <c r="C566" s="3"/>
      <c r="D566" s="7">
        <v>14</v>
      </c>
      <c r="E566" s="4" t="s">
        <v>18</v>
      </c>
      <c r="F566" s="7">
        <v>6</v>
      </c>
      <c r="G566" s="7">
        <v>2</v>
      </c>
      <c r="H566" s="7"/>
      <c r="I566" s="7"/>
      <c r="J566" s="68">
        <f t="shared" si="85"/>
        <v>91.666666666666671</v>
      </c>
    </row>
    <row r="567" spans="1:10" ht="15.75" thickBot="1" x14ac:dyDescent="0.3">
      <c r="A567" s="2"/>
      <c r="B567" s="3"/>
      <c r="C567" s="3"/>
      <c r="D567" s="7">
        <v>15</v>
      </c>
      <c r="E567" s="4" t="s">
        <v>19</v>
      </c>
      <c r="F567" s="7">
        <v>6</v>
      </c>
      <c r="G567" s="7">
        <v>2</v>
      </c>
      <c r="H567" s="7"/>
      <c r="I567" s="7"/>
      <c r="J567" s="68">
        <f t="shared" si="85"/>
        <v>91.666666666666671</v>
      </c>
    </row>
    <row r="568" spans="1:10" ht="15.75" thickBot="1" x14ac:dyDescent="0.3">
      <c r="A568" s="2"/>
      <c r="B568" s="3"/>
      <c r="C568" s="3"/>
      <c r="D568" s="7"/>
      <c r="E568" s="4" t="s">
        <v>6</v>
      </c>
      <c r="F568" s="79">
        <f t="shared" ref="F568" si="86">SUM(F553:F567)/15</f>
        <v>5.666666666666667</v>
      </c>
      <c r="G568" s="79">
        <f t="shared" ref="G568" si="87">SUM(G553:G567)/15</f>
        <v>2</v>
      </c>
      <c r="H568" s="79">
        <f t="shared" ref="H568" si="88">SUM(H553:H567)/15</f>
        <v>0.33333333333333331</v>
      </c>
      <c r="I568" s="79">
        <f t="shared" ref="I568" si="89">SUM(I553:I567)/15</f>
        <v>0</v>
      </c>
      <c r="J568" s="80">
        <f>SUM(J553:J567)/15</f>
        <v>88.888888888888914</v>
      </c>
    </row>
    <row r="569" spans="1:10" ht="48.75" thickBot="1" x14ac:dyDescent="0.3">
      <c r="A569" s="210" t="s">
        <v>172</v>
      </c>
      <c r="B569" s="269">
        <v>16</v>
      </c>
      <c r="C569" s="259">
        <v>8</v>
      </c>
      <c r="D569" s="73">
        <v>24</v>
      </c>
      <c r="E569" s="261"/>
      <c r="F569" s="259">
        <v>3</v>
      </c>
      <c r="G569" s="291">
        <v>2</v>
      </c>
      <c r="H569" s="53">
        <v>1</v>
      </c>
      <c r="I569" s="54">
        <v>0</v>
      </c>
      <c r="J569" s="263" t="s">
        <v>62</v>
      </c>
    </row>
    <row r="570" spans="1:10" ht="15.75" thickBot="1" x14ac:dyDescent="0.3">
      <c r="A570" s="210" t="s">
        <v>158</v>
      </c>
      <c r="B570" s="273"/>
      <c r="C570" s="260"/>
      <c r="D570" s="47"/>
      <c r="E570" s="262"/>
      <c r="F570" s="260"/>
      <c r="G570" s="292"/>
      <c r="H570" s="55"/>
      <c r="I570" s="56"/>
      <c r="J570" s="264"/>
    </row>
    <row r="571" spans="1:10" ht="15.75" thickBot="1" x14ac:dyDescent="0.3">
      <c r="A571" s="2"/>
      <c r="B571" s="3"/>
      <c r="C571" s="3"/>
      <c r="D571" s="7">
        <v>1</v>
      </c>
      <c r="E571" s="4" t="s">
        <v>9</v>
      </c>
      <c r="F571" s="7">
        <v>6</v>
      </c>
      <c r="G571" s="7">
        <v>2</v>
      </c>
      <c r="H571" s="7"/>
      <c r="I571" s="7"/>
      <c r="J571" s="68">
        <f>SUM((F571*3+G571*2+H571*1+I571*0)*100/24)</f>
        <v>91.666666666666671</v>
      </c>
    </row>
    <row r="572" spans="1:10" ht="23.25" thickBot="1" x14ac:dyDescent="0.3">
      <c r="A572" s="2"/>
      <c r="B572" s="3"/>
      <c r="C572" s="3"/>
      <c r="D572" s="7">
        <v>2</v>
      </c>
      <c r="E572" s="4" t="s">
        <v>10</v>
      </c>
      <c r="F572" s="7">
        <v>5</v>
      </c>
      <c r="G572" s="7">
        <v>3</v>
      </c>
      <c r="H572" s="7"/>
      <c r="I572" s="7"/>
      <c r="J572" s="68">
        <f t="shared" ref="J572:J585" si="90">SUM((F572*3+G572*2+H572*1+I572*0)*100/24)</f>
        <v>87.5</v>
      </c>
    </row>
    <row r="573" spans="1:10" ht="15.75" thickBot="1" x14ac:dyDescent="0.3">
      <c r="A573" s="2"/>
      <c r="B573" s="3"/>
      <c r="C573" s="3"/>
      <c r="D573" s="7">
        <v>3</v>
      </c>
      <c r="E573" s="4" t="s">
        <v>11</v>
      </c>
      <c r="F573" s="7">
        <v>4</v>
      </c>
      <c r="G573" s="7">
        <v>4</v>
      </c>
      <c r="H573" s="7"/>
      <c r="I573" s="7"/>
      <c r="J573" s="68">
        <f t="shared" si="90"/>
        <v>83.333333333333329</v>
      </c>
    </row>
    <row r="574" spans="1:10" ht="15.75" thickBot="1" x14ac:dyDescent="0.3">
      <c r="A574" s="2"/>
      <c r="B574" s="3"/>
      <c r="C574" s="3"/>
      <c r="D574" s="7">
        <v>4</v>
      </c>
      <c r="E574" s="4" t="s">
        <v>12</v>
      </c>
      <c r="F574" s="7">
        <v>6</v>
      </c>
      <c r="G574" s="7">
        <v>2</v>
      </c>
      <c r="H574" s="7"/>
      <c r="I574" s="7"/>
      <c r="J574" s="68">
        <f t="shared" si="90"/>
        <v>91.666666666666671</v>
      </c>
    </row>
    <row r="575" spans="1:10" ht="15.75" thickBot="1" x14ac:dyDescent="0.3">
      <c r="A575" s="2"/>
      <c r="B575" s="3"/>
      <c r="C575" s="3"/>
      <c r="D575" s="7">
        <v>5</v>
      </c>
      <c r="E575" s="4" t="s">
        <v>13</v>
      </c>
      <c r="F575" s="7">
        <v>4</v>
      </c>
      <c r="G575" s="7">
        <v>4</v>
      </c>
      <c r="H575" s="7"/>
      <c r="I575" s="7"/>
      <c r="J575" s="68">
        <f t="shared" si="90"/>
        <v>83.333333333333329</v>
      </c>
    </row>
    <row r="576" spans="1:10" ht="15.75" thickBot="1" x14ac:dyDescent="0.3">
      <c r="A576" s="2"/>
      <c r="B576" s="3"/>
      <c r="C576" s="3"/>
      <c r="D576" s="7">
        <v>6</v>
      </c>
      <c r="E576" s="4" t="s">
        <v>14</v>
      </c>
      <c r="F576" s="7">
        <v>6</v>
      </c>
      <c r="G576" s="7">
        <v>2</v>
      </c>
      <c r="H576" s="7"/>
      <c r="I576" s="7"/>
      <c r="J576" s="68">
        <f t="shared" si="90"/>
        <v>91.666666666666671</v>
      </c>
    </row>
    <row r="577" spans="1:10" ht="15.75" thickBot="1" x14ac:dyDescent="0.3">
      <c r="A577" s="2"/>
      <c r="B577" s="3"/>
      <c r="C577" s="3"/>
      <c r="D577" s="7">
        <v>7</v>
      </c>
      <c r="E577" s="4" t="s">
        <v>21</v>
      </c>
      <c r="F577" s="7">
        <v>5</v>
      </c>
      <c r="G577" s="7">
        <v>3</v>
      </c>
      <c r="H577" s="7"/>
      <c r="I577" s="7"/>
      <c r="J577" s="68">
        <f t="shared" si="90"/>
        <v>87.5</v>
      </c>
    </row>
    <row r="578" spans="1:10" ht="15.75" thickBot="1" x14ac:dyDescent="0.3">
      <c r="A578" s="2"/>
      <c r="B578" s="3"/>
      <c r="C578" s="3"/>
      <c r="D578" s="7">
        <v>8</v>
      </c>
      <c r="E578" s="4" t="s">
        <v>27</v>
      </c>
      <c r="F578" s="7">
        <v>6</v>
      </c>
      <c r="G578" s="7">
        <v>2</v>
      </c>
      <c r="H578" s="7"/>
      <c r="I578" s="7"/>
      <c r="J578" s="68">
        <f t="shared" si="90"/>
        <v>91.666666666666671</v>
      </c>
    </row>
    <row r="579" spans="1:10" ht="15.75" thickBot="1" x14ac:dyDescent="0.3">
      <c r="A579" s="2"/>
      <c r="B579" s="3"/>
      <c r="C579" s="3"/>
      <c r="D579" s="7">
        <v>9</v>
      </c>
      <c r="E579" s="4" t="s">
        <v>15</v>
      </c>
      <c r="F579" s="7">
        <v>5</v>
      </c>
      <c r="G579" s="7">
        <v>3</v>
      </c>
      <c r="H579" s="7"/>
      <c r="I579" s="7"/>
      <c r="J579" s="68">
        <f t="shared" si="90"/>
        <v>87.5</v>
      </c>
    </row>
    <row r="580" spans="1:10" ht="23.25" thickBot="1" x14ac:dyDescent="0.3">
      <c r="A580" s="2"/>
      <c r="B580" s="3"/>
      <c r="C580" s="3"/>
      <c r="D580" s="7">
        <v>10</v>
      </c>
      <c r="E580" s="4" t="s">
        <v>16</v>
      </c>
      <c r="F580" s="7">
        <v>5</v>
      </c>
      <c r="G580" s="7">
        <v>3</v>
      </c>
      <c r="H580" s="7"/>
      <c r="I580" s="7"/>
      <c r="J580" s="68">
        <f t="shared" si="90"/>
        <v>87.5</v>
      </c>
    </row>
    <row r="581" spans="1:10" ht="15.75" thickBot="1" x14ac:dyDescent="0.3">
      <c r="A581" s="2"/>
      <c r="B581" s="3"/>
      <c r="C581" s="3"/>
      <c r="D581" s="7">
        <v>11</v>
      </c>
      <c r="E581" s="4" t="s">
        <v>20</v>
      </c>
      <c r="F581" s="7">
        <v>6</v>
      </c>
      <c r="G581" s="7">
        <v>2</v>
      </c>
      <c r="H581" s="7"/>
      <c r="I581" s="7"/>
      <c r="J581" s="68">
        <f t="shared" si="90"/>
        <v>91.666666666666671</v>
      </c>
    </row>
    <row r="582" spans="1:10" ht="15.75" thickBot="1" x14ac:dyDescent="0.3">
      <c r="A582" s="2"/>
      <c r="B582" s="3"/>
      <c r="C582" s="3"/>
      <c r="D582" s="7">
        <v>12</v>
      </c>
      <c r="E582" s="4" t="s">
        <v>22</v>
      </c>
      <c r="F582" s="7">
        <v>5</v>
      </c>
      <c r="G582" s="7">
        <v>3</v>
      </c>
      <c r="H582" s="7"/>
      <c r="I582" s="7"/>
      <c r="J582" s="68">
        <f t="shared" si="90"/>
        <v>87.5</v>
      </c>
    </row>
    <row r="583" spans="1:10" ht="15.75" thickBot="1" x14ac:dyDescent="0.3">
      <c r="A583" s="2"/>
      <c r="B583" s="3"/>
      <c r="C583" s="3"/>
      <c r="D583" s="7">
        <v>13</v>
      </c>
      <c r="E583" s="4" t="s">
        <v>17</v>
      </c>
      <c r="F583" s="7">
        <v>6</v>
      </c>
      <c r="G583" s="7">
        <v>2</v>
      </c>
      <c r="H583" s="7"/>
      <c r="I583" s="7"/>
      <c r="J583" s="68">
        <f t="shared" si="90"/>
        <v>91.666666666666671</v>
      </c>
    </row>
    <row r="584" spans="1:10" ht="15.75" thickBot="1" x14ac:dyDescent="0.3">
      <c r="A584" s="2"/>
      <c r="B584" s="3"/>
      <c r="C584" s="3"/>
      <c r="D584" s="7">
        <v>14</v>
      </c>
      <c r="E584" s="4" t="s">
        <v>18</v>
      </c>
      <c r="F584" s="7">
        <v>6</v>
      </c>
      <c r="G584" s="7">
        <v>2</v>
      </c>
      <c r="H584" s="7"/>
      <c r="I584" s="7"/>
      <c r="J584" s="68">
        <f t="shared" si="90"/>
        <v>91.666666666666671</v>
      </c>
    </row>
    <row r="585" spans="1:10" ht="15.75" thickBot="1" x14ac:dyDescent="0.3">
      <c r="A585" s="2"/>
      <c r="B585" s="3"/>
      <c r="C585" s="3"/>
      <c r="D585" s="7">
        <v>15</v>
      </c>
      <c r="E585" s="4" t="s">
        <v>19</v>
      </c>
      <c r="F585" s="7">
        <v>6</v>
      </c>
      <c r="G585" s="7">
        <v>2</v>
      </c>
      <c r="H585" s="7"/>
      <c r="I585" s="7"/>
      <c r="J585" s="68">
        <f t="shared" si="90"/>
        <v>91.666666666666671</v>
      </c>
    </row>
    <row r="586" spans="1:10" ht="15.75" thickBot="1" x14ac:dyDescent="0.3">
      <c r="A586" s="2"/>
      <c r="B586" s="3"/>
      <c r="C586" s="3"/>
      <c r="D586" s="7"/>
      <c r="E586" s="4" t="s">
        <v>6</v>
      </c>
      <c r="F586" s="79">
        <f t="shared" ref="F586" si="91">SUM(F571:F585)/15</f>
        <v>5.4</v>
      </c>
      <c r="G586" s="79">
        <f t="shared" ref="G586" si="92">SUM(G571:G585)/15</f>
        <v>2.6</v>
      </c>
      <c r="H586" s="79">
        <f t="shared" ref="H586" si="93">SUM(H571:H585)/15</f>
        <v>0</v>
      </c>
      <c r="I586" s="79">
        <f t="shared" ref="I586" si="94">SUM(I571:I585)/15</f>
        <v>0</v>
      </c>
      <c r="J586" s="80">
        <f>SUM(J571:J585)/15</f>
        <v>89.166666666666686</v>
      </c>
    </row>
    <row r="587" spans="1:10" ht="39.75" customHeight="1" thickBot="1" x14ac:dyDescent="0.3">
      <c r="A587" s="210" t="s">
        <v>285</v>
      </c>
      <c r="B587" s="269">
        <v>16</v>
      </c>
      <c r="C587" s="259">
        <v>8</v>
      </c>
      <c r="D587" s="73">
        <v>24</v>
      </c>
      <c r="E587" s="261"/>
      <c r="F587" s="259">
        <v>3</v>
      </c>
      <c r="G587" s="291">
        <v>2</v>
      </c>
      <c r="H587" s="53">
        <v>1</v>
      </c>
      <c r="I587" s="54">
        <v>0</v>
      </c>
      <c r="J587" s="263" t="s">
        <v>62</v>
      </c>
    </row>
    <row r="588" spans="1:10" ht="15.75" thickBot="1" x14ac:dyDescent="0.3">
      <c r="A588" s="47" t="s">
        <v>42</v>
      </c>
      <c r="B588" s="273"/>
      <c r="C588" s="260"/>
      <c r="D588" s="47"/>
      <c r="E588" s="262"/>
      <c r="F588" s="260"/>
      <c r="G588" s="292"/>
      <c r="H588" s="55"/>
      <c r="I588" s="56"/>
      <c r="J588" s="264"/>
    </row>
    <row r="589" spans="1:10" ht="15.75" thickBot="1" x14ac:dyDescent="0.3">
      <c r="A589" s="2"/>
      <c r="B589" s="3"/>
      <c r="C589" s="3"/>
      <c r="D589" s="7">
        <v>1</v>
      </c>
      <c r="E589" s="4" t="s">
        <v>9</v>
      </c>
      <c r="F589" s="7">
        <v>8</v>
      </c>
      <c r="G589" s="7"/>
      <c r="H589" s="7"/>
      <c r="I589" s="7"/>
      <c r="J589" s="68">
        <f>SUM((F589*3+G589*2+H589*1+I589*0)*100/24)</f>
        <v>100</v>
      </c>
    </row>
    <row r="590" spans="1:10" ht="23.25" thickBot="1" x14ac:dyDescent="0.3">
      <c r="A590" s="2"/>
      <c r="B590" s="3"/>
      <c r="C590" s="3"/>
      <c r="D590" s="7">
        <v>2</v>
      </c>
      <c r="E590" s="4" t="s">
        <v>10</v>
      </c>
      <c r="F590" s="7">
        <v>7</v>
      </c>
      <c r="G590" s="7">
        <v>1</v>
      </c>
      <c r="H590" s="7"/>
      <c r="I590" s="7"/>
      <c r="J590" s="68">
        <f t="shared" ref="J590:J603" si="95">SUM((F590*3+G590*2+H590*1+I590*0)*100/24)</f>
        <v>95.833333333333329</v>
      </c>
    </row>
    <row r="591" spans="1:10" ht="15.75" thickBot="1" x14ac:dyDescent="0.3">
      <c r="A591" s="2"/>
      <c r="B591" s="3"/>
      <c r="C591" s="3"/>
      <c r="D591" s="7">
        <v>3</v>
      </c>
      <c r="E591" s="4" t="s">
        <v>11</v>
      </c>
      <c r="F591" s="7">
        <v>7</v>
      </c>
      <c r="G591" s="7">
        <v>1</v>
      </c>
      <c r="H591" s="7"/>
      <c r="I591" s="7"/>
      <c r="J591" s="68">
        <f t="shared" si="95"/>
        <v>95.833333333333329</v>
      </c>
    </row>
    <row r="592" spans="1:10" ht="15.75" thickBot="1" x14ac:dyDescent="0.3">
      <c r="A592" s="2"/>
      <c r="B592" s="3"/>
      <c r="C592" s="3"/>
      <c r="D592" s="7">
        <v>4</v>
      </c>
      <c r="E592" s="4" t="s">
        <v>12</v>
      </c>
      <c r="F592" s="7">
        <v>8</v>
      </c>
      <c r="G592" s="7"/>
      <c r="H592" s="7"/>
      <c r="I592" s="7"/>
      <c r="J592" s="68">
        <f t="shared" si="95"/>
        <v>100</v>
      </c>
    </row>
    <row r="593" spans="1:10" ht="15.75" thickBot="1" x14ac:dyDescent="0.3">
      <c r="A593" s="2"/>
      <c r="B593" s="3"/>
      <c r="C593" s="3"/>
      <c r="D593" s="7">
        <v>5</v>
      </c>
      <c r="E593" s="4" t="s">
        <v>13</v>
      </c>
      <c r="F593" s="7">
        <v>7</v>
      </c>
      <c r="G593" s="7">
        <v>1</v>
      </c>
      <c r="H593" s="7"/>
      <c r="I593" s="7"/>
      <c r="J593" s="68">
        <f t="shared" si="95"/>
        <v>95.833333333333329</v>
      </c>
    </row>
    <row r="594" spans="1:10" ht="15.75" thickBot="1" x14ac:dyDescent="0.3">
      <c r="A594" s="2"/>
      <c r="B594" s="3"/>
      <c r="C594" s="3"/>
      <c r="D594" s="7">
        <v>6</v>
      </c>
      <c r="E594" s="4" t="s">
        <v>14</v>
      </c>
      <c r="F594" s="7">
        <v>8</v>
      </c>
      <c r="G594" s="7"/>
      <c r="H594" s="7"/>
      <c r="I594" s="7"/>
      <c r="J594" s="68">
        <f t="shared" si="95"/>
        <v>100</v>
      </c>
    </row>
    <row r="595" spans="1:10" ht="15.75" thickBot="1" x14ac:dyDescent="0.3">
      <c r="A595" s="2"/>
      <c r="B595" s="3"/>
      <c r="C595" s="3"/>
      <c r="D595" s="7">
        <v>7</v>
      </c>
      <c r="E595" s="4" t="s">
        <v>21</v>
      </c>
      <c r="F595" s="7">
        <v>8</v>
      </c>
      <c r="G595" s="7"/>
      <c r="H595" s="7"/>
      <c r="I595" s="7"/>
      <c r="J595" s="68">
        <f t="shared" si="95"/>
        <v>100</v>
      </c>
    </row>
    <row r="596" spans="1:10" ht="15.75" thickBot="1" x14ac:dyDescent="0.3">
      <c r="A596" s="2"/>
      <c r="B596" s="3"/>
      <c r="C596" s="3"/>
      <c r="D596" s="7">
        <v>8</v>
      </c>
      <c r="E596" s="4" t="s">
        <v>27</v>
      </c>
      <c r="F596" s="7">
        <v>8</v>
      </c>
      <c r="G596" s="7"/>
      <c r="H596" s="7"/>
      <c r="I596" s="7"/>
      <c r="J596" s="68">
        <f t="shared" si="95"/>
        <v>100</v>
      </c>
    </row>
    <row r="597" spans="1:10" ht="15.75" thickBot="1" x14ac:dyDescent="0.3">
      <c r="A597" s="2"/>
      <c r="B597" s="3"/>
      <c r="C597" s="3"/>
      <c r="D597" s="7">
        <v>9</v>
      </c>
      <c r="E597" s="4" t="s">
        <v>15</v>
      </c>
      <c r="F597" s="7">
        <v>7</v>
      </c>
      <c r="G597" s="7">
        <v>1</v>
      </c>
      <c r="H597" s="7"/>
      <c r="I597" s="7"/>
      <c r="J597" s="68">
        <f t="shared" si="95"/>
        <v>95.833333333333329</v>
      </c>
    </row>
    <row r="598" spans="1:10" ht="23.25" thickBot="1" x14ac:dyDescent="0.3">
      <c r="A598" s="2"/>
      <c r="B598" s="3"/>
      <c r="C598" s="3"/>
      <c r="D598" s="7">
        <v>10</v>
      </c>
      <c r="E598" s="4" t="s">
        <v>16</v>
      </c>
      <c r="F598" s="7">
        <v>8</v>
      </c>
      <c r="G598" s="7"/>
      <c r="H598" s="7"/>
      <c r="I598" s="7"/>
      <c r="J598" s="68">
        <f t="shared" si="95"/>
        <v>100</v>
      </c>
    </row>
    <row r="599" spans="1:10" ht="15.75" thickBot="1" x14ac:dyDescent="0.3">
      <c r="A599" s="2"/>
      <c r="B599" s="3"/>
      <c r="C599" s="3"/>
      <c r="D599" s="7">
        <v>11</v>
      </c>
      <c r="E599" s="4" t="s">
        <v>20</v>
      </c>
      <c r="F599" s="7">
        <v>8</v>
      </c>
      <c r="G599" s="7"/>
      <c r="H599" s="7"/>
      <c r="I599" s="7"/>
      <c r="J599" s="68">
        <f t="shared" si="95"/>
        <v>100</v>
      </c>
    </row>
    <row r="600" spans="1:10" ht="15.75" thickBot="1" x14ac:dyDescent="0.3">
      <c r="A600" s="2"/>
      <c r="B600" s="3"/>
      <c r="C600" s="3"/>
      <c r="D600" s="7">
        <v>12</v>
      </c>
      <c r="E600" s="4" t="s">
        <v>22</v>
      </c>
      <c r="F600" s="7">
        <v>7</v>
      </c>
      <c r="G600" s="7">
        <v>1</v>
      </c>
      <c r="H600" s="7"/>
      <c r="I600" s="7"/>
      <c r="J600" s="68">
        <f t="shared" si="95"/>
        <v>95.833333333333329</v>
      </c>
    </row>
    <row r="601" spans="1:10" ht="15.75" thickBot="1" x14ac:dyDescent="0.3">
      <c r="A601" s="2"/>
      <c r="B601" s="3"/>
      <c r="C601" s="3"/>
      <c r="D601" s="7">
        <v>13</v>
      </c>
      <c r="E601" s="4" t="s">
        <v>17</v>
      </c>
      <c r="F601" s="7">
        <v>8</v>
      </c>
      <c r="G601" s="7"/>
      <c r="H601" s="7"/>
      <c r="I601" s="7"/>
      <c r="J601" s="68">
        <f t="shared" si="95"/>
        <v>100</v>
      </c>
    </row>
    <row r="602" spans="1:10" ht="15.75" thickBot="1" x14ac:dyDescent="0.3">
      <c r="A602" s="2"/>
      <c r="B602" s="3"/>
      <c r="C602" s="3"/>
      <c r="D602" s="7">
        <v>14</v>
      </c>
      <c r="E602" s="4" t="s">
        <v>18</v>
      </c>
      <c r="F602" s="7">
        <v>8</v>
      </c>
      <c r="G602" s="7"/>
      <c r="H602" s="7"/>
      <c r="I602" s="7"/>
      <c r="J602" s="68">
        <f t="shared" si="95"/>
        <v>100</v>
      </c>
    </row>
    <row r="603" spans="1:10" ht="15.75" thickBot="1" x14ac:dyDescent="0.3">
      <c r="A603" s="2"/>
      <c r="B603" s="3"/>
      <c r="C603" s="3"/>
      <c r="D603" s="7">
        <v>15</v>
      </c>
      <c r="E603" s="4" t="s">
        <v>19</v>
      </c>
      <c r="F603" s="7">
        <v>7</v>
      </c>
      <c r="G603" s="7">
        <v>1</v>
      </c>
      <c r="H603" s="7"/>
      <c r="I603" s="7"/>
      <c r="J603" s="68">
        <f t="shared" si="95"/>
        <v>95.833333333333329</v>
      </c>
    </row>
    <row r="604" spans="1:10" ht="15.75" thickBot="1" x14ac:dyDescent="0.3">
      <c r="A604" s="2"/>
      <c r="B604" s="3"/>
      <c r="C604" s="3"/>
      <c r="D604" s="7"/>
      <c r="E604" s="4" t="s">
        <v>6</v>
      </c>
      <c r="F604" s="79">
        <f t="shared" ref="F604" si="96">SUM(F589:F603)/15</f>
        <v>7.6</v>
      </c>
      <c r="G604" s="79">
        <f t="shared" ref="G604" si="97">SUM(G589:G603)/15</f>
        <v>0.4</v>
      </c>
      <c r="H604" s="79">
        <f t="shared" ref="H604" si="98">SUM(H589:H603)/15</f>
        <v>0</v>
      </c>
      <c r="I604" s="79">
        <f t="shared" ref="I604" si="99">SUM(I589:I603)/15</f>
        <v>0</v>
      </c>
      <c r="J604" s="80">
        <f>SUM(J589:J603)/15</f>
        <v>98.333333333333329</v>
      </c>
    </row>
    <row r="605" spans="1:10" ht="60.75" thickBot="1" x14ac:dyDescent="0.3">
      <c r="A605" s="210" t="s">
        <v>173</v>
      </c>
      <c r="B605" s="269">
        <v>16</v>
      </c>
      <c r="C605" s="259">
        <v>8</v>
      </c>
      <c r="D605" s="73">
        <v>24</v>
      </c>
      <c r="E605" s="261"/>
      <c r="F605" s="259">
        <v>3</v>
      </c>
      <c r="G605" s="291">
        <v>2</v>
      </c>
      <c r="H605" s="53">
        <v>1</v>
      </c>
      <c r="I605" s="54">
        <v>0</v>
      </c>
      <c r="J605" s="263" t="s">
        <v>62</v>
      </c>
    </row>
    <row r="606" spans="1:10" ht="15.75" thickBot="1" x14ac:dyDescent="0.3">
      <c r="A606" s="47" t="s">
        <v>37</v>
      </c>
      <c r="B606" s="273"/>
      <c r="C606" s="260"/>
      <c r="D606" s="47"/>
      <c r="E606" s="262"/>
      <c r="F606" s="260"/>
      <c r="G606" s="292"/>
      <c r="H606" s="55"/>
      <c r="I606" s="56"/>
      <c r="J606" s="264"/>
    </row>
    <row r="607" spans="1:10" ht="15.75" thickBot="1" x14ac:dyDescent="0.3">
      <c r="A607" s="2"/>
      <c r="B607" s="3"/>
      <c r="C607" s="3"/>
      <c r="D607" s="7">
        <v>1</v>
      </c>
      <c r="E607" s="4" t="s">
        <v>9</v>
      </c>
      <c r="F607" s="7">
        <v>6</v>
      </c>
      <c r="G607" s="7">
        <v>2</v>
      </c>
      <c r="H607" s="7"/>
      <c r="I607" s="7"/>
      <c r="J607" s="68">
        <f>SUM((F607*3+G607*2+H607*1+I607*0)*100/24)</f>
        <v>91.666666666666671</v>
      </c>
    </row>
    <row r="608" spans="1:10" ht="23.25" thickBot="1" x14ac:dyDescent="0.3">
      <c r="A608" s="2"/>
      <c r="B608" s="3"/>
      <c r="C608" s="3"/>
      <c r="D608" s="7">
        <v>2</v>
      </c>
      <c r="E608" s="4" t="s">
        <v>10</v>
      </c>
      <c r="F608" s="7">
        <v>6</v>
      </c>
      <c r="G608" s="7">
        <v>2</v>
      </c>
      <c r="H608" s="7"/>
      <c r="I608" s="7"/>
      <c r="J608" s="68">
        <f t="shared" ref="J608:J620" si="100">SUM((F608*3+G608*2+H608*1+I608*0)*100/24)</f>
        <v>91.666666666666671</v>
      </c>
    </row>
    <row r="609" spans="1:10" ht="15.75" thickBot="1" x14ac:dyDescent="0.3">
      <c r="A609" s="2"/>
      <c r="B609" s="3"/>
      <c r="C609" s="3"/>
      <c r="D609" s="7">
        <v>3</v>
      </c>
      <c r="E609" s="4" t="s">
        <v>11</v>
      </c>
      <c r="F609" s="7">
        <v>5</v>
      </c>
      <c r="G609" s="7">
        <v>3</v>
      </c>
      <c r="H609" s="7"/>
      <c r="I609" s="7"/>
      <c r="J609" s="68">
        <f t="shared" si="100"/>
        <v>87.5</v>
      </c>
    </row>
    <row r="610" spans="1:10" ht="15.75" thickBot="1" x14ac:dyDescent="0.3">
      <c r="A610" s="2"/>
      <c r="B610" s="3"/>
      <c r="C610" s="3"/>
      <c r="D610" s="7">
        <v>4</v>
      </c>
      <c r="E610" s="4" t="s">
        <v>12</v>
      </c>
      <c r="F610" s="7">
        <v>7</v>
      </c>
      <c r="G610" s="7">
        <v>1</v>
      </c>
      <c r="H610" s="7"/>
      <c r="I610" s="7"/>
      <c r="J610" s="68">
        <f t="shared" si="100"/>
        <v>95.833333333333329</v>
      </c>
    </row>
    <row r="611" spans="1:10" ht="15.75" thickBot="1" x14ac:dyDescent="0.3">
      <c r="A611" s="2"/>
      <c r="B611" s="3"/>
      <c r="C611" s="3"/>
      <c r="D611" s="7">
        <v>5</v>
      </c>
      <c r="E611" s="4" t="s">
        <v>13</v>
      </c>
      <c r="F611" s="7">
        <v>3</v>
      </c>
      <c r="G611" s="7">
        <v>3</v>
      </c>
      <c r="H611" s="7">
        <v>2</v>
      </c>
      <c r="I611" s="7"/>
      <c r="J611" s="68">
        <f t="shared" si="100"/>
        <v>70.833333333333329</v>
      </c>
    </row>
    <row r="612" spans="1:10" ht="15.75" thickBot="1" x14ac:dyDescent="0.3">
      <c r="A612" s="2"/>
      <c r="B612" s="3"/>
      <c r="C612" s="3"/>
      <c r="D612" s="7">
        <v>6</v>
      </c>
      <c r="E612" s="4" t="s">
        <v>14</v>
      </c>
      <c r="F612" s="7">
        <v>6</v>
      </c>
      <c r="G612" s="7">
        <v>2</v>
      </c>
      <c r="H612" s="7"/>
      <c r="I612" s="7"/>
      <c r="J612" s="68">
        <f t="shared" si="100"/>
        <v>91.666666666666671</v>
      </c>
    </row>
    <row r="613" spans="1:10" ht="15.75" thickBot="1" x14ac:dyDescent="0.3">
      <c r="A613" s="2"/>
      <c r="B613" s="3"/>
      <c r="C613" s="3"/>
      <c r="D613" s="7">
        <v>7</v>
      </c>
      <c r="E613" s="4" t="s">
        <v>21</v>
      </c>
      <c r="F613" s="7">
        <v>6</v>
      </c>
      <c r="G613" s="7">
        <v>2</v>
      </c>
      <c r="H613" s="7"/>
      <c r="I613" s="7"/>
      <c r="J613" s="68">
        <f t="shared" si="100"/>
        <v>91.666666666666671</v>
      </c>
    </row>
    <row r="614" spans="1:10" ht="15.75" thickBot="1" x14ac:dyDescent="0.3">
      <c r="A614" s="2"/>
      <c r="B614" s="3"/>
      <c r="C614" s="3"/>
      <c r="D614" s="7">
        <v>8</v>
      </c>
      <c r="E614" s="4" t="s">
        <v>27</v>
      </c>
      <c r="F614" s="7">
        <v>6</v>
      </c>
      <c r="G614" s="7">
        <v>1</v>
      </c>
      <c r="H614" s="7">
        <v>1</v>
      </c>
      <c r="I614" s="7"/>
      <c r="J614" s="68">
        <f t="shared" si="100"/>
        <v>87.5</v>
      </c>
    </row>
    <row r="615" spans="1:10" ht="15.75" thickBot="1" x14ac:dyDescent="0.3">
      <c r="A615" s="2"/>
      <c r="B615" s="3"/>
      <c r="C615" s="3"/>
      <c r="D615" s="7">
        <v>9</v>
      </c>
      <c r="E615" s="4" t="s">
        <v>15</v>
      </c>
      <c r="F615" s="7">
        <v>4</v>
      </c>
      <c r="G615" s="7">
        <v>3</v>
      </c>
      <c r="H615" s="7">
        <v>1</v>
      </c>
      <c r="I615" s="7"/>
      <c r="J615" s="68">
        <f t="shared" si="100"/>
        <v>79.166666666666671</v>
      </c>
    </row>
    <row r="616" spans="1:10" ht="23.25" thickBot="1" x14ac:dyDescent="0.3">
      <c r="A616" s="2"/>
      <c r="B616" s="3"/>
      <c r="C616" s="3"/>
      <c r="D616" s="7">
        <v>10</v>
      </c>
      <c r="E616" s="4" t="s">
        <v>16</v>
      </c>
      <c r="F616" s="7">
        <v>5</v>
      </c>
      <c r="G616" s="7">
        <v>3</v>
      </c>
      <c r="H616" s="7"/>
      <c r="I616" s="7"/>
      <c r="J616" s="68">
        <f t="shared" si="100"/>
        <v>87.5</v>
      </c>
    </row>
    <row r="617" spans="1:10" ht="15.75" thickBot="1" x14ac:dyDescent="0.3">
      <c r="A617" s="2"/>
      <c r="B617" s="3"/>
      <c r="C617" s="3"/>
      <c r="D617" s="7">
        <v>11</v>
      </c>
      <c r="E617" s="4" t="s">
        <v>20</v>
      </c>
      <c r="F617" s="7">
        <v>6</v>
      </c>
      <c r="G617" s="7">
        <v>2</v>
      </c>
      <c r="H617" s="7"/>
      <c r="I617" s="7"/>
      <c r="J617" s="68">
        <f t="shared" si="100"/>
        <v>91.666666666666671</v>
      </c>
    </row>
    <row r="618" spans="1:10" ht="15.75" thickBot="1" x14ac:dyDescent="0.3">
      <c r="A618" s="2"/>
      <c r="B618" s="3"/>
      <c r="C618" s="3"/>
      <c r="D618" s="7">
        <v>12</v>
      </c>
      <c r="E618" s="4" t="s">
        <v>22</v>
      </c>
      <c r="F618" s="7">
        <v>6</v>
      </c>
      <c r="G618" s="7">
        <v>2</v>
      </c>
      <c r="H618" s="7"/>
      <c r="I618" s="7"/>
      <c r="J618" s="68">
        <f t="shared" si="100"/>
        <v>91.666666666666671</v>
      </c>
    </row>
    <row r="619" spans="1:10" ht="15.75" thickBot="1" x14ac:dyDescent="0.3">
      <c r="A619" s="2"/>
      <c r="B619" s="3"/>
      <c r="C619" s="3"/>
      <c r="D619" s="7">
        <v>13</v>
      </c>
      <c r="E619" s="4" t="s">
        <v>17</v>
      </c>
      <c r="F619" s="7">
        <v>7</v>
      </c>
      <c r="G619" s="7">
        <v>1</v>
      </c>
      <c r="H619" s="7"/>
      <c r="I619" s="7"/>
      <c r="J619" s="68">
        <f t="shared" si="100"/>
        <v>95.833333333333329</v>
      </c>
    </row>
    <row r="620" spans="1:10" ht="15.75" thickBot="1" x14ac:dyDescent="0.3">
      <c r="A620" s="2"/>
      <c r="B620" s="3"/>
      <c r="C620" s="3"/>
      <c r="D620" s="7">
        <v>14</v>
      </c>
      <c r="E620" s="4" t="s">
        <v>18</v>
      </c>
      <c r="F620" s="7">
        <v>6</v>
      </c>
      <c r="G620" s="7">
        <v>2</v>
      </c>
      <c r="H620" s="7"/>
      <c r="I620" s="7"/>
      <c r="J620" s="68">
        <f t="shared" si="100"/>
        <v>91.666666666666671</v>
      </c>
    </row>
    <row r="621" spans="1:10" ht="15.75" thickBot="1" x14ac:dyDescent="0.3">
      <c r="A621" s="2"/>
      <c r="B621" s="3"/>
      <c r="C621" s="3"/>
      <c r="D621" s="7">
        <v>15</v>
      </c>
      <c r="E621" s="4" t="s">
        <v>19</v>
      </c>
      <c r="F621" s="7">
        <v>6</v>
      </c>
      <c r="G621" s="7">
        <v>2</v>
      </c>
      <c r="H621" s="7"/>
      <c r="I621" s="7"/>
      <c r="J621" s="68">
        <f t="shared" ref="J621" si="101">SUM((F621*3+G621*2+H621*1+I621*0)*100/42)</f>
        <v>52.38095238095238</v>
      </c>
    </row>
    <row r="622" spans="1:10" ht="15.75" thickBot="1" x14ac:dyDescent="0.3">
      <c r="A622" s="2"/>
      <c r="B622" s="3"/>
      <c r="C622" s="3"/>
      <c r="D622" s="7"/>
      <c r="E622" s="4" t="s">
        <v>6</v>
      </c>
      <c r="F622" s="79">
        <f t="shared" ref="F622" si="102">SUM(F607:F621)/15</f>
        <v>5.666666666666667</v>
      </c>
      <c r="G622" s="79">
        <f t="shared" ref="G622" si="103">SUM(G607:G621)/15</f>
        <v>2.0666666666666669</v>
      </c>
      <c r="H622" s="79">
        <f t="shared" ref="H622" si="104">SUM(H607:H621)/15</f>
        <v>0.26666666666666666</v>
      </c>
      <c r="I622" s="79">
        <f t="shared" ref="I622" si="105">SUM(I607:I621)/15</f>
        <v>0</v>
      </c>
      <c r="J622" s="80">
        <f>SUM(J607:J621)/15</f>
        <v>86.547619047619037</v>
      </c>
    </row>
    <row r="623" spans="1:10" ht="24.75" thickBot="1" x14ac:dyDescent="0.3">
      <c r="A623" s="210" t="s">
        <v>174</v>
      </c>
      <c r="B623" s="269">
        <v>16</v>
      </c>
      <c r="C623" s="259">
        <v>8</v>
      </c>
      <c r="D623" s="73">
        <v>24</v>
      </c>
      <c r="E623" s="261"/>
      <c r="F623" s="259">
        <v>3</v>
      </c>
      <c r="G623" s="291">
        <v>2</v>
      </c>
      <c r="H623" s="53">
        <v>1</v>
      </c>
      <c r="I623" s="54">
        <v>0</v>
      </c>
      <c r="J623" s="263" t="s">
        <v>62</v>
      </c>
    </row>
    <row r="624" spans="1:10" ht="15.75" thickBot="1" x14ac:dyDescent="0.3">
      <c r="A624" s="210" t="s">
        <v>161</v>
      </c>
      <c r="B624" s="273"/>
      <c r="C624" s="260"/>
      <c r="D624" s="47"/>
      <c r="E624" s="262"/>
      <c r="F624" s="260"/>
      <c r="G624" s="292"/>
      <c r="H624" s="55"/>
      <c r="I624" s="56"/>
      <c r="J624" s="264"/>
    </row>
    <row r="625" spans="1:10" ht="15.75" thickBot="1" x14ac:dyDescent="0.3">
      <c r="A625" s="2"/>
      <c r="B625" s="3"/>
      <c r="C625" s="3"/>
      <c r="D625" s="7">
        <v>1</v>
      </c>
      <c r="E625" s="4" t="s">
        <v>9</v>
      </c>
      <c r="F625" s="7">
        <v>6</v>
      </c>
      <c r="G625" s="7">
        <v>2</v>
      </c>
      <c r="H625" s="7"/>
      <c r="I625" s="7"/>
      <c r="J625" s="68">
        <f>SUM((F625*3+G625*2+H625*1+I625*0)*100/24)</f>
        <v>91.666666666666671</v>
      </c>
    </row>
    <row r="626" spans="1:10" ht="23.25" thickBot="1" x14ac:dyDescent="0.3">
      <c r="A626" s="2"/>
      <c r="B626" s="3"/>
      <c r="C626" s="3"/>
      <c r="D626" s="7">
        <v>2</v>
      </c>
      <c r="E626" s="4" t="s">
        <v>10</v>
      </c>
      <c r="F626" s="7">
        <v>5</v>
      </c>
      <c r="G626" s="7">
        <v>3</v>
      </c>
      <c r="H626" s="7"/>
      <c r="I626" s="7"/>
      <c r="J626" s="68">
        <f t="shared" ref="J626:J639" si="106">SUM((F626*3+G626*2+H626*1+I626*0)*100/24)</f>
        <v>87.5</v>
      </c>
    </row>
    <row r="627" spans="1:10" ht="15.75" thickBot="1" x14ac:dyDescent="0.3">
      <c r="A627" s="2"/>
      <c r="B627" s="3"/>
      <c r="C627" s="3"/>
      <c r="D627" s="7">
        <v>3</v>
      </c>
      <c r="E627" s="4" t="s">
        <v>11</v>
      </c>
      <c r="F627" s="7">
        <v>5</v>
      </c>
      <c r="G627" s="7">
        <v>3</v>
      </c>
      <c r="H627" s="7"/>
      <c r="I627" s="7"/>
      <c r="J627" s="68">
        <f t="shared" si="106"/>
        <v>87.5</v>
      </c>
    </row>
    <row r="628" spans="1:10" ht="15.75" thickBot="1" x14ac:dyDescent="0.3">
      <c r="A628" s="2"/>
      <c r="B628" s="3"/>
      <c r="C628" s="3"/>
      <c r="D628" s="7">
        <v>4</v>
      </c>
      <c r="E628" s="4" t="s">
        <v>12</v>
      </c>
      <c r="F628" s="7">
        <v>6</v>
      </c>
      <c r="G628" s="7">
        <v>1</v>
      </c>
      <c r="H628" s="7">
        <v>1</v>
      </c>
      <c r="I628" s="7"/>
      <c r="J628" s="68">
        <f t="shared" si="106"/>
        <v>87.5</v>
      </c>
    </row>
    <row r="629" spans="1:10" ht="15.75" thickBot="1" x14ac:dyDescent="0.3">
      <c r="A629" s="2"/>
      <c r="B629" s="3"/>
      <c r="C629" s="3"/>
      <c r="D629" s="7">
        <v>5</v>
      </c>
      <c r="E629" s="4" t="s">
        <v>13</v>
      </c>
      <c r="F629" s="7">
        <v>5</v>
      </c>
      <c r="G629" s="7">
        <v>2</v>
      </c>
      <c r="H629" s="7">
        <v>1</v>
      </c>
      <c r="I629" s="7"/>
      <c r="J629" s="68">
        <f t="shared" si="106"/>
        <v>83.333333333333329</v>
      </c>
    </row>
    <row r="630" spans="1:10" ht="15.75" thickBot="1" x14ac:dyDescent="0.3">
      <c r="A630" s="2"/>
      <c r="B630" s="3"/>
      <c r="C630" s="3"/>
      <c r="D630" s="7">
        <v>6</v>
      </c>
      <c r="E630" s="4" t="s">
        <v>14</v>
      </c>
      <c r="F630" s="7">
        <v>7</v>
      </c>
      <c r="G630" s="7">
        <v>1</v>
      </c>
      <c r="H630" s="7"/>
      <c r="I630" s="7"/>
      <c r="J630" s="68">
        <f t="shared" si="106"/>
        <v>95.833333333333329</v>
      </c>
    </row>
    <row r="631" spans="1:10" ht="15.75" thickBot="1" x14ac:dyDescent="0.3">
      <c r="A631" s="2"/>
      <c r="B631" s="3"/>
      <c r="C631" s="3"/>
      <c r="D631" s="7">
        <v>7</v>
      </c>
      <c r="E631" s="4" t="s">
        <v>21</v>
      </c>
      <c r="F631" s="7">
        <v>6</v>
      </c>
      <c r="G631" s="7">
        <v>2</v>
      </c>
      <c r="H631" s="7"/>
      <c r="I631" s="7"/>
      <c r="J631" s="68">
        <f t="shared" si="106"/>
        <v>91.666666666666671</v>
      </c>
    </row>
    <row r="632" spans="1:10" ht="15.75" thickBot="1" x14ac:dyDescent="0.3">
      <c r="A632" s="2"/>
      <c r="B632" s="3"/>
      <c r="C632" s="3"/>
      <c r="D632" s="7">
        <v>8</v>
      </c>
      <c r="E632" s="4" t="s">
        <v>27</v>
      </c>
      <c r="F632" s="7">
        <v>6</v>
      </c>
      <c r="G632" s="7">
        <v>2</v>
      </c>
      <c r="H632" s="7"/>
      <c r="I632" s="7"/>
      <c r="J632" s="68">
        <f t="shared" si="106"/>
        <v>91.666666666666671</v>
      </c>
    </row>
    <row r="633" spans="1:10" ht="15.75" thickBot="1" x14ac:dyDescent="0.3">
      <c r="A633" s="2"/>
      <c r="B633" s="3"/>
      <c r="C633" s="3"/>
      <c r="D633" s="7">
        <v>9</v>
      </c>
      <c r="E633" s="4" t="s">
        <v>15</v>
      </c>
      <c r="F633" s="7">
        <v>5</v>
      </c>
      <c r="G633" s="7">
        <v>1</v>
      </c>
      <c r="H633" s="7">
        <v>2</v>
      </c>
      <c r="I633" s="7"/>
      <c r="J633" s="68">
        <f t="shared" si="106"/>
        <v>79.166666666666671</v>
      </c>
    </row>
    <row r="634" spans="1:10" ht="23.25" thickBot="1" x14ac:dyDescent="0.3">
      <c r="A634" s="2"/>
      <c r="B634" s="3"/>
      <c r="C634" s="3"/>
      <c r="D634" s="7">
        <v>10</v>
      </c>
      <c r="E634" s="4" t="s">
        <v>16</v>
      </c>
      <c r="F634" s="7">
        <v>5</v>
      </c>
      <c r="G634" s="7">
        <v>2</v>
      </c>
      <c r="H634" s="7">
        <v>1</v>
      </c>
      <c r="I634" s="7"/>
      <c r="J634" s="68">
        <f t="shared" si="106"/>
        <v>83.333333333333329</v>
      </c>
    </row>
    <row r="635" spans="1:10" ht="15.75" thickBot="1" x14ac:dyDescent="0.3">
      <c r="A635" s="2"/>
      <c r="B635" s="3"/>
      <c r="C635" s="3"/>
      <c r="D635" s="7">
        <v>11</v>
      </c>
      <c r="E635" s="4" t="s">
        <v>20</v>
      </c>
      <c r="F635" s="7">
        <v>7</v>
      </c>
      <c r="G635" s="7">
        <v>1</v>
      </c>
      <c r="H635" s="7"/>
      <c r="I635" s="7"/>
      <c r="J635" s="68">
        <f t="shared" si="106"/>
        <v>95.833333333333329</v>
      </c>
    </row>
    <row r="636" spans="1:10" ht="15.75" thickBot="1" x14ac:dyDescent="0.3">
      <c r="A636" s="2"/>
      <c r="B636" s="3"/>
      <c r="C636" s="3"/>
      <c r="D636" s="7">
        <v>12</v>
      </c>
      <c r="E636" s="4" t="s">
        <v>22</v>
      </c>
      <c r="F636" s="7">
        <v>6</v>
      </c>
      <c r="G636" s="7">
        <v>1</v>
      </c>
      <c r="H636" s="7">
        <v>1</v>
      </c>
      <c r="I636" s="7"/>
      <c r="J636" s="68">
        <f t="shared" si="106"/>
        <v>87.5</v>
      </c>
    </row>
    <row r="637" spans="1:10" ht="15.75" thickBot="1" x14ac:dyDescent="0.3">
      <c r="A637" s="2"/>
      <c r="B637" s="3"/>
      <c r="C637" s="3"/>
      <c r="D637" s="7">
        <v>13</v>
      </c>
      <c r="E637" s="4" t="s">
        <v>17</v>
      </c>
      <c r="F637" s="7">
        <v>6</v>
      </c>
      <c r="G637" s="7">
        <v>2</v>
      </c>
      <c r="H637" s="7"/>
      <c r="I637" s="7"/>
      <c r="J637" s="68">
        <f t="shared" si="106"/>
        <v>91.666666666666671</v>
      </c>
    </row>
    <row r="638" spans="1:10" ht="15.75" thickBot="1" x14ac:dyDescent="0.3">
      <c r="A638" s="2"/>
      <c r="B638" s="3"/>
      <c r="C638" s="3"/>
      <c r="D638" s="7">
        <v>14</v>
      </c>
      <c r="E638" s="4" t="s">
        <v>18</v>
      </c>
      <c r="F638" s="7">
        <v>6</v>
      </c>
      <c r="G638" s="7">
        <v>2</v>
      </c>
      <c r="H638" s="7"/>
      <c r="I638" s="7"/>
      <c r="J638" s="68">
        <f t="shared" si="106"/>
        <v>91.666666666666671</v>
      </c>
    </row>
    <row r="639" spans="1:10" ht="15.75" thickBot="1" x14ac:dyDescent="0.3">
      <c r="A639" s="2"/>
      <c r="B639" s="3"/>
      <c r="C639" s="3"/>
      <c r="D639" s="7">
        <v>15</v>
      </c>
      <c r="E639" s="4" t="s">
        <v>19</v>
      </c>
      <c r="F639" s="7">
        <v>7</v>
      </c>
      <c r="G639" s="7">
        <v>1</v>
      </c>
      <c r="H639" s="7"/>
      <c r="I639" s="7"/>
      <c r="J639" s="68">
        <f t="shared" si="106"/>
        <v>95.833333333333329</v>
      </c>
    </row>
    <row r="640" spans="1:10" ht="15.75" thickBot="1" x14ac:dyDescent="0.3">
      <c r="A640" s="2"/>
      <c r="B640" s="3"/>
      <c r="C640" s="3"/>
      <c r="D640" s="7"/>
      <c r="E640" s="4" t="s">
        <v>6</v>
      </c>
      <c r="F640" s="79">
        <f t="shared" ref="F640" si="107">SUM(F625:F639)/15</f>
        <v>5.8666666666666663</v>
      </c>
      <c r="G640" s="79">
        <f t="shared" ref="G640" si="108">SUM(G625:G639)/15</f>
        <v>1.7333333333333334</v>
      </c>
      <c r="H640" s="79">
        <f t="shared" ref="H640" si="109">SUM(H625:H639)/15</f>
        <v>0.4</v>
      </c>
      <c r="I640" s="79">
        <f t="shared" ref="I640" si="110">SUM(I625:I639)/15</f>
        <v>0</v>
      </c>
      <c r="J640" s="80">
        <f>SUM(J625:J639)/15</f>
        <v>89.444444444444443</v>
      </c>
    </row>
    <row r="641" spans="10:10" ht="15.75" thickBot="1" x14ac:dyDescent="0.3">
      <c r="J641" s="93">
        <f>SUM(J25,J43,J61,J79,J97,J115,J133,J151,J169,J187,J206,J224,J242,J260,J278,J296,J314,J332,J351,J369,J387,J405,J423,J441,J459,J477,J495,J513,J532,J550,J568,J586,J604,J622,J640)/35</f>
        <v>92.724775109868304</v>
      </c>
    </row>
    <row r="652" spans="10:10" x14ac:dyDescent="0.25">
      <c r="J652" s="84"/>
    </row>
  </sheetData>
  <mergeCells count="218">
    <mergeCell ref="B623:B624"/>
    <mergeCell ref="C623:C624"/>
    <mergeCell ref="E623:E624"/>
    <mergeCell ref="F623:F624"/>
    <mergeCell ref="G623:G624"/>
    <mergeCell ref="B569:B570"/>
    <mergeCell ref="C569:C570"/>
    <mergeCell ref="E569:E570"/>
    <mergeCell ref="F569:F570"/>
    <mergeCell ref="G569:G570"/>
    <mergeCell ref="B605:B606"/>
    <mergeCell ref="C605:C606"/>
    <mergeCell ref="E605:E606"/>
    <mergeCell ref="F605:F606"/>
    <mergeCell ref="G605:G606"/>
    <mergeCell ref="B587:B588"/>
    <mergeCell ref="C587:C588"/>
    <mergeCell ref="E587:E588"/>
    <mergeCell ref="F587:F588"/>
    <mergeCell ref="G587:G588"/>
    <mergeCell ref="B551:B552"/>
    <mergeCell ref="C551:C552"/>
    <mergeCell ref="E551:E552"/>
    <mergeCell ref="F551:F552"/>
    <mergeCell ref="G551:G552"/>
    <mergeCell ref="B496:B497"/>
    <mergeCell ref="C496:C497"/>
    <mergeCell ref="E496:E497"/>
    <mergeCell ref="F496:F497"/>
    <mergeCell ref="G496:G497"/>
    <mergeCell ref="B533:B534"/>
    <mergeCell ref="C533:C534"/>
    <mergeCell ref="E533:E534"/>
    <mergeCell ref="F533:F534"/>
    <mergeCell ref="G533:G534"/>
    <mergeCell ref="B515:B516"/>
    <mergeCell ref="C515:C516"/>
    <mergeCell ref="E515:E516"/>
    <mergeCell ref="F515:F516"/>
    <mergeCell ref="G515:G516"/>
    <mergeCell ref="B478:B479"/>
    <mergeCell ref="C478:C479"/>
    <mergeCell ref="E478:E479"/>
    <mergeCell ref="F478:F479"/>
    <mergeCell ref="G478:G479"/>
    <mergeCell ref="B460:B461"/>
    <mergeCell ref="C460:C461"/>
    <mergeCell ref="E460:E461"/>
    <mergeCell ref="F460:F461"/>
    <mergeCell ref="G460:G461"/>
    <mergeCell ref="B442:B443"/>
    <mergeCell ref="C442:C443"/>
    <mergeCell ref="E442:E443"/>
    <mergeCell ref="F442:F443"/>
    <mergeCell ref="G442:G443"/>
    <mergeCell ref="B424:B425"/>
    <mergeCell ref="C424:C425"/>
    <mergeCell ref="E424:E425"/>
    <mergeCell ref="F424:F425"/>
    <mergeCell ref="G424:G425"/>
    <mergeCell ref="B388:B389"/>
    <mergeCell ref="C388:C389"/>
    <mergeCell ref="E388:E389"/>
    <mergeCell ref="F388:F389"/>
    <mergeCell ref="G388:G389"/>
    <mergeCell ref="B406:B407"/>
    <mergeCell ref="C406:C407"/>
    <mergeCell ref="E406:E407"/>
    <mergeCell ref="F406:F407"/>
    <mergeCell ref="G406:G407"/>
    <mergeCell ref="B370:B371"/>
    <mergeCell ref="C370:C371"/>
    <mergeCell ref="E370:E371"/>
    <mergeCell ref="F370:F371"/>
    <mergeCell ref="G370:G371"/>
    <mergeCell ref="B352:B353"/>
    <mergeCell ref="C352:C353"/>
    <mergeCell ref="E352:E353"/>
    <mergeCell ref="F352:F353"/>
    <mergeCell ref="B334:B335"/>
    <mergeCell ref="C334:C335"/>
    <mergeCell ref="E334:E335"/>
    <mergeCell ref="F334:F335"/>
    <mergeCell ref="G334:G335"/>
    <mergeCell ref="G352:G353"/>
    <mergeCell ref="A333:I333"/>
    <mergeCell ref="B315:B316"/>
    <mergeCell ref="C315:C316"/>
    <mergeCell ref="E315:E316"/>
    <mergeCell ref="F315:F316"/>
    <mergeCell ref="G315:G316"/>
    <mergeCell ref="B297:B298"/>
    <mergeCell ref="C297:C298"/>
    <mergeCell ref="E297:E298"/>
    <mergeCell ref="F297:F298"/>
    <mergeCell ref="G297:G298"/>
    <mergeCell ref="B279:B280"/>
    <mergeCell ref="C279:C280"/>
    <mergeCell ref="E279:E280"/>
    <mergeCell ref="F279:F280"/>
    <mergeCell ref="G279:G280"/>
    <mergeCell ref="G189:G190"/>
    <mergeCell ref="B207:B208"/>
    <mergeCell ref="C207:C208"/>
    <mergeCell ref="E207:E208"/>
    <mergeCell ref="F207:F208"/>
    <mergeCell ref="G207:G208"/>
    <mergeCell ref="B261:B262"/>
    <mergeCell ref="C261:C262"/>
    <mergeCell ref="E261:E262"/>
    <mergeCell ref="F261:F262"/>
    <mergeCell ref="G261:G262"/>
    <mergeCell ref="B243:B244"/>
    <mergeCell ref="C243:C244"/>
    <mergeCell ref="E243:E244"/>
    <mergeCell ref="F243:F244"/>
    <mergeCell ref="G243:G244"/>
    <mergeCell ref="B116:B117"/>
    <mergeCell ref="C116:C117"/>
    <mergeCell ref="E116:E117"/>
    <mergeCell ref="F116:F117"/>
    <mergeCell ref="G116:G117"/>
    <mergeCell ref="B134:B135"/>
    <mergeCell ref="C134:C135"/>
    <mergeCell ref="E134:E135"/>
    <mergeCell ref="F134:F135"/>
    <mergeCell ref="G134:G135"/>
    <mergeCell ref="B98:B99"/>
    <mergeCell ref="C98:C99"/>
    <mergeCell ref="E98:E99"/>
    <mergeCell ref="F98:F99"/>
    <mergeCell ref="G98:G99"/>
    <mergeCell ref="B80:B81"/>
    <mergeCell ref="C80:C81"/>
    <mergeCell ref="E80:E81"/>
    <mergeCell ref="F80:F81"/>
    <mergeCell ref="G80:G81"/>
    <mergeCell ref="B1:E1"/>
    <mergeCell ref="B2:E2"/>
    <mergeCell ref="B4:I4"/>
    <mergeCell ref="F7:I7"/>
    <mergeCell ref="B8:B9"/>
    <mergeCell ref="C8:C9"/>
    <mergeCell ref="E8:E9"/>
    <mergeCell ref="F8:F9"/>
    <mergeCell ref="G8:G9"/>
    <mergeCell ref="J80:J81"/>
    <mergeCell ref="J98:J99"/>
    <mergeCell ref="J116:J117"/>
    <mergeCell ref="J134:J135"/>
    <mergeCell ref="J7:J9"/>
    <mergeCell ref="A6:I6"/>
    <mergeCell ref="J26:J27"/>
    <mergeCell ref="J44:J45"/>
    <mergeCell ref="J62:J63"/>
    <mergeCell ref="B44:B45"/>
    <mergeCell ref="C44:C45"/>
    <mergeCell ref="E44:E45"/>
    <mergeCell ref="F44:F45"/>
    <mergeCell ref="G44:G45"/>
    <mergeCell ref="B26:B27"/>
    <mergeCell ref="C26:C27"/>
    <mergeCell ref="E26:E27"/>
    <mergeCell ref="F26:F27"/>
    <mergeCell ref="G26:G27"/>
    <mergeCell ref="B62:B63"/>
    <mergeCell ref="C62:C63"/>
    <mergeCell ref="E62:E63"/>
    <mergeCell ref="F62:F63"/>
    <mergeCell ref="G62:G63"/>
    <mergeCell ref="J587:J588"/>
    <mergeCell ref="J605:J606"/>
    <mergeCell ref="J623:J624"/>
    <mergeCell ref="A188:J188"/>
    <mergeCell ref="A514:J514"/>
    <mergeCell ref="J496:J497"/>
    <mergeCell ref="J515:J516"/>
    <mergeCell ref="J533:J534"/>
    <mergeCell ref="J551:J552"/>
    <mergeCell ref="J569:J570"/>
    <mergeCell ref="J424:J425"/>
    <mergeCell ref="J442:J443"/>
    <mergeCell ref="J460:J461"/>
    <mergeCell ref="J243:J244"/>
    <mergeCell ref="J261:J262"/>
    <mergeCell ref="J279:J280"/>
    <mergeCell ref="J297:J298"/>
    <mergeCell ref="J478:J479"/>
    <mergeCell ref="J315:J316"/>
    <mergeCell ref="J334:J335"/>
    <mergeCell ref="J352:J353"/>
    <mergeCell ref="J370:J371"/>
    <mergeCell ref="J388:J389"/>
    <mergeCell ref="J406:J407"/>
    <mergeCell ref="J225:J226"/>
    <mergeCell ref="B170:B171"/>
    <mergeCell ref="C170:C171"/>
    <mergeCell ref="E170:E171"/>
    <mergeCell ref="F170:F171"/>
    <mergeCell ref="G170:G171"/>
    <mergeCell ref="B189:B190"/>
    <mergeCell ref="B152:B153"/>
    <mergeCell ref="C152:C153"/>
    <mergeCell ref="E152:E153"/>
    <mergeCell ref="F152:F153"/>
    <mergeCell ref="G152:G153"/>
    <mergeCell ref="J152:J153"/>
    <mergeCell ref="J170:J171"/>
    <mergeCell ref="J189:J190"/>
    <mergeCell ref="J207:J208"/>
    <mergeCell ref="B225:B226"/>
    <mergeCell ref="C225:C226"/>
    <mergeCell ref="E225:E226"/>
    <mergeCell ref="F225:F226"/>
    <mergeCell ref="G225:G226"/>
    <mergeCell ref="C189:C190"/>
    <mergeCell ref="E189:E190"/>
    <mergeCell ref="F189:F190"/>
  </mergeCells>
  <pageMargins left="0.7" right="0.7" top="0.75" bottom="0.75" header="0.3" footer="0.3"/>
  <pageSetup paperSize="9" scale="7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Normal="100" workbookViewId="0">
      <selection activeCell="K20" sqref="K20"/>
    </sheetView>
  </sheetViews>
  <sheetFormatPr defaultRowHeight="15" x14ac:dyDescent="0.25"/>
  <cols>
    <col min="1" max="1" width="18.42578125" customWidth="1"/>
    <col min="2" max="2" width="8.85546875" customWidth="1"/>
    <col min="4" max="4" width="4.5703125" customWidth="1"/>
    <col min="5" max="5" width="59.28515625" customWidth="1"/>
    <col min="6" max="6" width="4.7109375" customWidth="1"/>
    <col min="7" max="8" width="4.85546875" customWidth="1"/>
    <col min="9" max="10" width="4.7109375" customWidth="1"/>
  </cols>
  <sheetData>
    <row r="1" spans="1:10" ht="15.75" x14ac:dyDescent="0.25">
      <c r="B1" s="279" t="s">
        <v>0</v>
      </c>
      <c r="C1" s="279"/>
      <c r="D1" s="279"/>
      <c r="E1" s="279"/>
      <c r="F1" s="6"/>
      <c r="G1" s="6"/>
      <c r="H1" s="6"/>
      <c r="I1" s="6"/>
      <c r="J1" s="6"/>
    </row>
    <row r="2" spans="1:10" ht="15.75" x14ac:dyDescent="0.25">
      <c r="B2" s="279" t="s">
        <v>437</v>
      </c>
      <c r="C2" s="279"/>
      <c r="D2" s="279"/>
      <c r="E2" s="279"/>
      <c r="F2" s="12"/>
      <c r="G2" s="5"/>
      <c r="H2" s="5"/>
      <c r="I2" s="5"/>
      <c r="J2" s="5"/>
    </row>
    <row r="3" spans="1:10" x14ac:dyDescent="0.25">
      <c r="F3" s="1"/>
    </row>
    <row r="4" spans="1:10" x14ac:dyDescent="0.25">
      <c r="B4" s="282" t="s">
        <v>309</v>
      </c>
      <c r="C4" s="282"/>
      <c r="D4" s="282"/>
      <c r="E4" s="282"/>
      <c r="F4" s="282"/>
      <c r="G4" s="282"/>
      <c r="H4" s="282"/>
      <c r="I4" s="282"/>
      <c r="J4" s="282"/>
    </row>
    <row r="5" spans="1:10" ht="15.75" thickBot="1" x14ac:dyDescent="0.3">
      <c r="F5" s="1"/>
    </row>
    <row r="6" spans="1:10" ht="15.75" thickBot="1" x14ac:dyDescent="0.3">
      <c r="A6" s="270" t="s">
        <v>53</v>
      </c>
      <c r="B6" s="271"/>
      <c r="C6" s="271"/>
      <c r="D6" s="271"/>
      <c r="E6" s="271"/>
      <c r="F6" s="271"/>
      <c r="G6" s="271"/>
      <c r="H6" s="271"/>
      <c r="I6" s="271"/>
      <c r="J6" s="272"/>
    </row>
    <row r="7" spans="1:10" ht="96.75" thickBot="1" x14ac:dyDescent="0.3">
      <c r="A7" s="60" t="s">
        <v>1</v>
      </c>
      <c r="B7" s="92" t="s">
        <v>2</v>
      </c>
      <c r="C7" s="92" t="s">
        <v>3</v>
      </c>
      <c r="D7" s="92" t="s">
        <v>92</v>
      </c>
      <c r="E7" s="92" t="s">
        <v>4</v>
      </c>
      <c r="F7" s="284" t="s">
        <v>5</v>
      </c>
      <c r="G7" s="285"/>
      <c r="H7" s="285"/>
      <c r="I7" s="285"/>
      <c r="J7" s="293" t="s">
        <v>62</v>
      </c>
    </row>
    <row r="8" spans="1:10" ht="24" x14ac:dyDescent="0.25">
      <c r="A8" s="49" t="s">
        <v>310</v>
      </c>
      <c r="B8" s="259">
        <v>8</v>
      </c>
      <c r="C8" s="259">
        <v>5</v>
      </c>
      <c r="D8" s="90">
        <v>15</v>
      </c>
      <c r="E8" s="261"/>
      <c r="F8" s="259">
        <v>3</v>
      </c>
      <c r="G8" s="259">
        <v>2</v>
      </c>
      <c r="H8" s="13">
        <v>1</v>
      </c>
      <c r="I8" s="66">
        <v>0</v>
      </c>
      <c r="J8" s="277"/>
    </row>
    <row r="9" spans="1:10" ht="15.75" thickBot="1" x14ac:dyDescent="0.3">
      <c r="A9" s="220" t="s">
        <v>175</v>
      </c>
      <c r="B9" s="260"/>
      <c r="C9" s="260"/>
      <c r="D9" s="47"/>
      <c r="E9" s="262"/>
      <c r="F9" s="260"/>
      <c r="G9" s="260"/>
      <c r="H9" s="14"/>
      <c r="I9" s="67"/>
      <c r="J9" s="278"/>
    </row>
    <row r="10" spans="1:10" ht="15.75" thickBot="1" x14ac:dyDescent="0.3">
      <c r="A10" s="2"/>
      <c r="B10" s="3"/>
      <c r="C10" s="3"/>
      <c r="D10" s="7">
        <v>1</v>
      </c>
      <c r="E10" s="4" t="s">
        <v>9</v>
      </c>
      <c r="F10" s="7">
        <v>5</v>
      </c>
      <c r="G10" s="7"/>
      <c r="H10" s="7"/>
      <c r="I10" s="7"/>
      <c r="J10" s="68">
        <f>SUM((F10*3+G10*2+H10*1+I10*0)*100/15)</f>
        <v>100</v>
      </c>
    </row>
    <row r="11" spans="1:10" ht="23.25" thickBot="1" x14ac:dyDescent="0.3">
      <c r="A11" s="2"/>
      <c r="B11" s="3"/>
      <c r="C11" s="3"/>
      <c r="D11" s="7">
        <v>2</v>
      </c>
      <c r="E11" s="4" t="s">
        <v>10</v>
      </c>
      <c r="F11" s="7">
        <v>4</v>
      </c>
      <c r="G11" s="7">
        <v>1</v>
      </c>
      <c r="H11" s="7"/>
      <c r="I11" s="7"/>
      <c r="J11" s="68">
        <f t="shared" ref="J11:J24" si="0">SUM((F11*3+G11*2+H11*1+I11*0)*100/15)</f>
        <v>93.333333333333329</v>
      </c>
    </row>
    <row r="12" spans="1:10" ht="15.75" thickBot="1" x14ac:dyDescent="0.3">
      <c r="A12" s="2"/>
      <c r="B12" s="3"/>
      <c r="C12" s="3"/>
      <c r="D12" s="7">
        <v>3</v>
      </c>
      <c r="E12" s="4" t="s">
        <v>11</v>
      </c>
      <c r="F12" s="7">
        <v>5</v>
      </c>
      <c r="G12" s="7"/>
      <c r="H12" s="7"/>
      <c r="I12" s="7"/>
      <c r="J12" s="68">
        <f t="shared" si="0"/>
        <v>100</v>
      </c>
    </row>
    <row r="13" spans="1:10" ht="15.75" thickBot="1" x14ac:dyDescent="0.3">
      <c r="A13" s="2"/>
      <c r="B13" s="3"/>
      <c r="C13" s="3"/>
      <c r="D13" s="7">
        <v>4</v>
      </c>
      <c r="E13" s="4" t="s">
        <v>12</v>
      </c>
      <c r="F13" s="7">
        <v>5</v>
      </c>
      <c r="G13" s="7"/>
      <c r="H13" s="7"/>
      <c r="I13" s="7"/>
      <c r="J13" s="68">
        <f t="shared" si="0"/>
        <v>100</v>
      </c>
    </row>
    <row r="14" spans="1:10" ht="15.75" thickBot="1" x14ac:dyDescent="0.3">
      <c r="A14" s="2"/>
      <c r="B14" s="3"/>
      <c r="C14" s="3"/>
      <c r="D14" s="7">
        <v>5</v>
      </c>
      <c r="E14" s="4" t="s">
        <v>13</v>
      </c>
      <c r="F14" s="7">
        <v>4</v>
      </c>
      <c r="G14" s="7">
        <v>1</v>
      </c>
      <c r="H14" s="7"/>
      <c r="I14" s="7"/>
      <c r="J14" s="68">
        <f t="shared" si="0"/>
        <v>93.333333333333329</v>
      </c>
    </row>
    <row r="15" spans="1:10" ht="15.75" thickBot="1" x14ac:dyDescent="0.3">
      <c r="A15" s="2"/>
      <c r="B15" s="3"/>
      <c r="C15" s="3"/>
      <c r="D15" s="7">
        <v>6</v>
      </c>
      <c r="E15" s="4" t="s">
        <v>14</v>
      </c>
      <c r="F15" s="7">
        <v>5</v>
      </c>
      <c r="G15" s="7"/>
      <c r="H15" s="7"/>
      <c r="I15" s="7"/>
      <c r="J15" s="68">
        <f t="shared" si="0"/>
        <v>100</v>
      </c>
    </row>
    <row r="16" spans="1:10" ht="15.75" thickBot="1" x14ac:dyDescent="0.3">
      <c r="A16" s="2"/>
      <c r="B16" s="3"/>
      <c r="C16" s="3"/>
      <c r="D16" s="7">
        <v>7</v>
      </c>
      <c r="E16" s="4" t="s">
        <v>21</v>
      </c>
      <c r="F16" s="7">
        <v>5</v>
      </c>
      <c r="G16" s="7"/>
      <c r="H16" s="7"/>
      <c r="I16" s="7"/>
      <c r="J16" s="68">
        <f t="shared" si="0"/>
        <v>100</v>
      </c>
    </row>
    <row r="17" spans="1:10" ht="15.75" thickBot="1" x14ac:dyDescent="0.3">
      <c r="A17" s="2"/>
      <c r="B17" s="3"/>
      <c r="C17" s="3"/>
      <c r="D17" s="7">
        <v>8</v>
      </c>
      <c r="E17" s="4" t="s">
        <v>27</v>
      </c>
      <c r="F17" s="7">
        <v>4</v>
      </c>
      <c r="G17" s="7">
        <v>1</v>
      </c>
      <c r="H17" s="7"/>
      <c r="I17" s="7"/>
      <c r="J17" s="68">
        <f t="shared" si="0"/>
        <v>93.333333333333329</v>
      </c>
    </row>
    <row r="18" spans="1:10" ht="15.75" thickBot="1" x14ac:dyDescent="0.3">
      <c r="A18" s="2"/>
      <c r="B18" s="3"/>
      <c r="C18" s="3"/>
      <c r="D18" s="7">
        <v>9</v>
      </c>
      <c r="E18" s="4" t="s">
        <v>15</v>
      </c>
      <c r="F18" s="7">
        <v>5</v>
      </c>
      <c r="G18" s="7"/>
      <c r="H18" s="7"/>
      <c r="I18" s="7"/>
      <c r="J18" s="68">
        <f t="shared" si="0"/>
        <v>100</v>
      </c>
    </row>
    <row r="19" spans="1:10" ht="23.25" thickBot="1" x14ac:dyDescent="0.3">
      <c r="A19" s="2"/>
      <c r="B19" s="3"/>
      <c r="C19" s="3"/>
      <c r="D19" s="7">
        <v>10</v>
      </c>
      <c r="E19" s="4" t="s">
        <v>16</v>
      </c>
      <c r="F19" s="7">
        <v>5</v>
      </c>
      <c r="G19" s="7"/>
      <c r="H19" s="7"/>
      <c r="I19" s="7"/>
      <c r="J19" s="68">
        <f t="shared" si="0"/>
        <v>100</v>
      </c>
    </row>
    <row r="20" spans="1:10" ht="15.75" thickBot="1" x14ac:dyDescent="0.3">
      <c r="A20" s="2"/>
      <c r="B20" s="3"/>
      <c r="C20" s="3"/>
      <c r="D20" s="7">
        <v>11</v>
      </c>
      <c r="E20" s="4" t="s">
        <v>20</v>
      </c>
      <c r="F20" s="7">
        <v>4</v>
      </c>
      <c r="G20" s="7">
        <v>1</v>
      </c>
      <c r="H20" s="7"/>
      <c r="I20" s="7"/>
      <c r="J20" s="68">
        <f t="shared" si="0"/>
        <v>93.333333333333329</v>
      </c>
    </row>
    <row r="21" spans="1:10" ht="15.75" thickBot="1" x14ac:dyDescent="0.3">
      <c r="A21" s="2"/>
      <c r="B21" s="3"/>
      <c r="C21" s="3"/>
      <c r="D21" s="7">
        <v>12</v>
      </c>
      <c r="E21" s="4" t="s">
        <v>22</v>
      </c>
      <c r="F21" s="7">
        <v>5</v>
      </c>
      <c r="G21" s="7"/>
      <c r="H21" s="7"/>
      <c r="I21" s="7"/>
      <c r="J21" s="68">
        <f t="shared" si="0"/>
        <v>100</v>
      </c>
    </row>
    <row r="22" spans="1:10" ht="15.75" thickBot="1" x14ac:dyDescent="0.3">
      <c r="A22" s="2"/>
      <c r="B22" s="3"/>
      <c r="C22" s="3"/>
      <c r="D22" s="7">
        <v>13</v>
      </c>
      <c r="E22" s="4" t="s">
        <v>17</v>
      </c>
      <c r="F22" s="7">
        <v>4</v>
      </c>
      <c r="G22" s="7">
        <v>1</v>
      </c>
      <c r="H22" s="7"/>
      <c r="I22" s="7"/>
      <c r="J22" s="68">
        <f t="shared" si="0"/>
        <v>93.333333333333329</v>
      </c>
    </row>
    <row r="23" spans="1:10" ht="15.75" thickBot="1" x14ac:dyDescent="0.3">
      <c r="A23" s="2"/>
      <c r="B23" s="3"/>
      <c r="C23" s="3"/>
      <c r="D23" s="7">
        <v>14</v>
      </c>
      <c r="E23" s="4" t="s">
        <v>18</v>
      </c>
      <c r="F23" s="7">
        <v>5</v>
      </c>
      <c r="G23" s="7"/>
      <c r="H23" s="7"/>
      <c r="I23" s="7"/>
      <c r="J23" s="68">
        <f t="shared" si="0"/>
        <v>100</v>
      </c>
    </row>
    <row r="24" spans="1:10" ht="15.75" thickBot="1" x14ac:dyDescent="0.3">
      <c r="A24" s="2"/>
      <c r="B24" s="3"/>
      <c r="C24" s="3"/>
      <c r="D24" s="7">
        <v>15</v>
      </c>
      <c r="E24" s="4" t="s">
        <v>19</v>
      </c>
      <c r="F24" s="7">
        <v>4</v>
      </c>
      <c r="G24" s="7">
        <v>1</v>
      </c>
      <c r="H24" s="7"/>
      <c r="I24" s="7"/>
      <c r="J24" s="68">
        <f t="shared" si="0"/>
        <v>93.333333333333329</v>
      </c>
    </row>
    <row r="25" spans="1:10" ht="15.75" thickBot="1" x14ac:dyDescent="0.3">
      <c r="A25" s="2"/>
      <c r="B25" s="3"/>
      <c r="C25" s="3"/>
      <c r="D25" s="7"/>
      <c r="E25" s="4" t="s">
        <v>6</v>
      </c>
      <c r="F25" s="79">
        <f t="shared" ref="F25" si="1">SUM(F10:F24)/15</f>
        <v>4.5999999999999996</v>
      </c>
      <c r="G25" s="79">
        <f t="shared" ref="G25" si="2">SUM(G10:G24)/15</f>
        <v>0.4</v>
      </c>
      <c r="H25" s="79">
        <f t="shared" ref="H25" si="3">SUM(H10:H24)/15</f>
        <v>0</v>
      </c>
      <c r="I25" s="79">
        <f t="shared" ref="I25" si="4">SUM(I10:I24)/15</f>
        <v>0</v>
      </c>
      <c r="J25" s="80">
        <f>SUM(J10:J24)/15</f>
        <v>97.333333333333314</v>
      </c>
    </row>
    <row r="26" spans="1:10" ht="28.5" customHeight="1" x14ac:dyDescent="0.25">
      <c r="A26" s="49" t="s">
        <v>311</v>
      </c>
      <c r="B26" s="259">
        <v>8</v>
      </c>
      <c r="C26" s="259">
        <v>5</v>
      </c>
      <c r="D26" s="90">
        <v>15</v>
      </c>
      <c r="E26" s="261"/>
      <c r="F26" s="259">
        <v>3</v>
      </c>
      <c r="G26" s="259">
        <v>2</v>
      </c>
      <c r="H26" s="13">
        <v>1</v>
      </c>
      <c r="I26" s="13">
        <v>0</v>
      </c>
      <c r="J26" s="263" t="s">
        <v>62</v>
      </c>
    </row>
    <row r="27" spans="1:10" ht="15.75" thickBot="1" x14ac:dyDescent="0.3">
      <c r="A27" s="47" t="s">
        <v>38</v>
      </c>
      <c r="B27" s="260"/>
      <c r="C27" s="260"/>
      <c r="D27" s="47"/>
      <c r="E27" s="262"/>
      <c r="F27" s="260"/>
      <c r="G27" s="260"/>
      <c r="H27" s="14"/>
      <c r="I27" s="14"/>
      <c r="J27" s="264"/>
    </row>
    <row r="28" spans="1:10" ht="15.75" thickBot="1" x14ac:dyDescent="0.3">
      <c r="A28" s="2"/>
      <c r="B28" s="3"/>
      <c r="C28" s="3"/>
      <c r="D28" s="7">
        <v>1</v>
      </c>
      <c r="E28" s="4" t="s">
        <v>9</v>
      </c>
      <c r="F28" s="7">
        <v>5</v>
      </c>
      <c r="G28" s="7"/>
      <c r="H28" s="7"/>
      <c r="I28" s="7"/>
      <c r="J28" s="68">
        <f>SUM((F28*3+G28*2+H28*1+I28*0)*100/15)</f>
        <v>100</v>
      </c>
    </row>
    <row r="29" spans="1:10" ht="23.25" thickBot="1" x14ac:dyDescent="0.3">
      <c r="A29" s="2"/>
      <c r="B29" s="3"/>
      <c r="C29" s="3"/>
      <c r="D29" s="7">
        <v>2</v>
      </c>
      <c r="E29" s="4" t="s">
        <v>10</v>
      </c>
      <c r="F29" s="7">
        <v>3</v>
      </c>
      <c r="G29" s="7">
        <v>2</v>
      </c>
      <c r="H29" s="7"/>
      <c r="I29" s="7"/>
      <c r="J29" s="68">
        <f t="shared" ref="J29:J42" si="5">SUM((F29*3+G29*2+H29*1+I29*0)*100/15)</f>
        <v>86.666666666666671</v>
      </c>
    </row>
    <row r="30" spans="1:10" ht="15.75" thickBot="1" x14ac:dyDescent="0.3">
      <c r="A30" s="2"/>
      <c r="B30" s="3"/>
      <c r="C30" s="3"/>
      <c r="D30" s="7">
        <v>3</v>
      </c>
      <c r="E30" s="4" t="s">
        <v>11</v>
      </c>
      <c r="F30" s="7">
        <v>5</v>
      </c>
      <c r="G30" s="7"/>
      <c r="H30" s="7"/>
      <c r="I30" s="7"/>
      <c r="J30" s="68">
        <f t="shared" si="5"/>
        <v>100</v>
      </c>
    </row>
    <row r="31" spans="1:10" ht="15.75" thickBot="1" x14ac:dyDescent="0.3">
      <c r="A31" s="2"/>
      <c r="B31" s="3"/>
      <c r="C31" s="3"/>
      <c r="D31" s="7">
        <v>4</v>
      </c>
      <c r="E31" s="4" t="s">
        <v>12</v>
      </c>
      <c r="F31" s="7">
        <v>5</v>
      </c>
      <c r="G31" s="7"/>
      <c r="H31" s="7"/>
      <c r="I31" s="7"/>
      <c r="J31" s="68">
        <f t="shared" si="5"/>
        <v>100</v>
      </c>
    </row>
    <row r="32" spans="1:10" ht="15.75" thickBot="1" x14ac:dyDescent="0.3">
      <c r="A32" s="2"/>
      <c r="B32" s="3"/>
      <c r="C32" s="3"/>
      <c r="D32" s="7">
        <v>5</v>
      </c>
      <c r="E32" s="4" t="s">
        <v>13</v>
      </c>
      <c r="F32" s="7">
        <v>4</v>
      </c>
      <c r="G32" s="7">
        <v>1</v>
      </c>
      <c r="H32" s="7"/>
      <c r="I32" s="7"/>
      <c r="J32" s="68">
        <f t="shared" si="5"/>
        <v>93.333333333333329</v>
      </c>
    </row>
    <row r="33" spans="1:10" ht="15.75" thickBot="1" x14ac:dyDescent="0.3">
      <c r="A33" s="2"/>
      <c r="B33" s="3"/>
      <c r="C33" s="3"/>
      <c r="D33" s="7">
        <v>6</v>
      </c>
      <c r="E33" s="4" t="s">
        <v>14</v>
      </c>
      <c r="F33" s="7">
        <v>4</v>
      </c>
      <c r="G33" s="7"/>
      <c r="H33" s="7">
        <v>1</v>
      </c>
      <c r="I33" s="7"/>
      <c r="J33" s="68">
        <f t="shared" si="5"/>
        <v>86.666666666666671</v>
      </c>
    </row>
    <row r="34" spans="1:10" ht="15.75" thickBot="1" x14ac:dyDescent="0.3">
      <c r="A34" s="2"/>
      <c r="B34" s="3"/>
      <c r="C34" s="3"/>
      <c r="D34" s="7">
        <v>7</v>
      </c>
      <c r="E34" s="4" t="s">
        <v>21</v>
      </c>
      <c r="F34" s="7">
        <v>5</v>
      </c>
      <c r="G34" s="7"/>
      <c r="H34" s="7"/>
      <c r="I34" s="7"/>
      <c r="J34" s="68">
        <f t="shared" si="5"/>
        <v>100</v>
      </c>
    </row>
    <row r="35" spans="1:10" ht="15.75" thickBot="1" x14ac:dyDescent="0.3">
      <c r="A35" s="2"/>
      <c r="B35" s="3"/>
      <c r="C35" s="3"/>
      <c r="D35" s="7">
        <v>8</v>
      </c>
      <c r="E35" s="4" t="s">
        <v>27</v>
      </c>
      <c r="F35" s="7">
        <v>4</v>
      </c>
      <c r="G35" s="7">
        <v>1</v>
      </c>
      <c r="H35" s="7"/>
      <c r="I35" s="7"/>
      <c r="J35" s="68">
        <f t="shared" si="5"/>
        <v>93.333333333333329</v>
      </c>
    </row>
    <row r="36" spans="1:10" ht="15.75" thickBot="1" x14ac:dyDescent="0.3">
      <c r="A36" s="2"/>
      <c r="B36" s="3"/>
      <c r="C36" s="3"/>
      <c r="D36" s="7">
        <v>9</v>
      </c>
      <c r="E36" s="4" t="s">
        <v>15</v>
      </c>
      <c r="F36" s="7">
        <v>5</v>
      </c>
      <c r="G36" s="7"/>
      <c r="H36" s="7"/>
      <c r="I36" s="7"/>
      <c r="J36" s="68">
        <f t="shared" si="5"/>
        <v>100</v>
      </c>
    </row>
    <row r="37" spans="1:10" ht="23.25" thickBot="1" x14ac:dyDescent="0.3">
      <c r="A37" s="2"/>
      <c r="B37" s="3"/>
      <c r="C37" s="3"/>
      <c r="D37" s="7">
        <v>10</v>
      </c>
      <c r="E37" s="4" t="s">
        <v>16</v>
      </c>
      <c r="F37" s="7">
        <v>5</v>
      </c>
      <c r="G37" s="7"/>
      <c r="H37" s="7"/>
      <c r="I37" s="7"/>
      <c r="J37" s="68">
        <f t="shared" si="5"/>
        <v>100</v>
      </c>
    </row>
    <row r="38" spans="1:10" ht="15.75" thickBot="1" x14ac:dyDescent="0.3">
      <c r="A38" s="2"/>
      <c r="B38" s="3"/>
      <c r="C38" s="3"/>
      <c r="D38" s="7">
        <v>11</v>
      </c>
      <c r="E38" s="4" t="s">
        <v>20</v>
      </c>
      <c r="F38" s="7">
        <v>4</v>
      </c>
      <c r="G38" s="7">
        <v>1</v>
      </c>
      <c r="H38" s="7"/>
      <c r="I38" s="7"/>
      <c r="J38" s="68">
        <f t="shared" si="5"/>
        <v>93.333333333333329</v>
      </c>
    </row>
    <row r="39" spans="1:10" ht="15.75" thickBot="1" x14ac:dyDescent="0.3">
      <c r="A39" s="2"/>
      <c r="B39" s="3"/>
      <c r="C39" s="3"/>
      <c r="D39" s="7">
        <v>12</v>
      </c>
      <c r="E39" s="4" t="s">
        <v>22</v>
      </c>
      <c r="F39" s="7">
        <v>4</v>
      </c>
      <c r="G39" s="7">
        <v>1</v>
      </c>
      <c r="H39" s="7"/>
      <c r="I39" s="7"/>
      <c r="J39" s="68">
        <f t="shared" si="5"/>
        <v>93.333333333333329</v>
      </c>
    </row>
    <row r="40" spans="1:10" ht="15.75" thickBot="1" x14ac:dyDescent="0.3">
      <c r="A40" s="2"/>
      <c r="B40" s="3"/>
      <c r="C40" s="3"/>
      <c r="D40" s="7">
        <v>13</v>
      </c>
      <c r="E40" s="4" t="s">
        <v>17</v>
      </c>
      <c r="F40" s="7">
        <v>4</v>
      </c>
      <c r="G40" s="7"/>
      <c r="H40" s="7">
        <v>1</v>
      </c>
      <c r="I40" s="7"/>
      <c r="J40" s="68">
        <f t="shared" si="5"/>
        <v>86.666666666666671</v>
      </c>
    </row>
    <row r="41" spans="1:10" ht="15.75" thickBot="1" x14ac:dyDescent="0.3">
      <c r="A41" s="2"/>
      <c r="B41" s="3"/>
      <c r="C41" s="3"/>
      <c r="D41" s="7">
        <v>14</v>
      </c>
      <c r="E41" s="4" t="s">
        <v>18</v>
      </c>
      <c r="F41" s="7">
        <v>4</v>
      </c>
      <c r="G41" s="7">
        <v>1</v>
      </c>
      <c r="H41" s="7"/>
      <c r="I41" s="7"/>
      <c r="J41" s="68">
        <f t="shared" si="5"/>
        <v>93.333333333333329</v>
      </c>
    </row>
    <row r="42" spans="1:10" ht="15.75" thickBot="1" x14ac:dyDescent="0.3">
      <c r="A42" s="2"/>
      <c r="B42" s="3"/>
      <c r="C42" s="3"/>
      <c r="D42" s="7">
        <v>15</v>
      </c>
      <c r="E42" s="4" t="s">
        <v>19</v>
      </c>
      <c r="F42" s="7">
        <v>5</v>
      </c>
      <c r="G42" s="7"/>
      <c r="H42" s="7"/>
      <c r="I42" s="7"/>
      <c r="J42" s="68">
        <f t="shared" si="5"/>
        <v>100</v>
      </c>
    </row>
    <row r="43" spans="1:10" ht="15.75" thickBot="1" x14ac:dyDescent="0.3">
      <c r="A43" s="2"/>
      <c r="B43" s="3"/>
      <c r="C43" s="3"/>
      <c r="D43" s="7"/>
      <c r="E43" s="4" t="s">
        <v>6</v>
      </c>
      <c r="F43" s="79">
        <f t="shared" ref="F43:I43" si="6">SUM(F28:F42)/15</f>
        <v>4.4000000000000004</v>
      </c>
      <c r="G43" s="79">
        <v>1</v>
      </c>
      <c r="H43" s="79">
        <f t="shared" si="6"/>
        <v>0.13333333333333333</v>
      </c>
      <c r="I43" s="79">
        <f t="shared" si="6"/>
        <v>0</v>
      </c>
      <c r="J43" s="80">
        <f>SUM(J28:J42)/15</f>
        <v>95.1111111111111</v>
      </c>
    </row>
    <row r="44" spans="1:10" ht="48" x14ac:dyDescent="0.25">
      <c r="A44" s="49" t="s">
        <v>55</v>
      </c>
      <c r="B44" s="259">
        <v>8</v>
      </c>
      <c r="C44" s="259">
        <v>5</v>
      </c>
      <c r="D44" s="90">
        <v>15</v>
      </c>
      <c r="E44" s="261"/>
      <c r="F44" s="259">
        <v>3</v>
      </c>
      <c r="G44" s="259">
        <v>2</v>
      </c>
      <c r="H44" s="13">
        <v>1</v>
      </c>
      <c r="I44" s="13">
        <v>0</v>
      </c>
      <c r="J44" s="263" t="s">
        <v>62</v>
      </c>
    </row>
    <row r="45" spans="1:10" ht="15.75" thickBot="1" x14ac:dyDescent="0.3">
      <c r="A45" s="47" t="s">
        <v>37</v>
      </c>
      <c r="B45" s="260"/>
      <c r="C45" s="260"/>
      <c r="D45" s="47"/>
      <c r="E45" s="262"/>
      <c r="F45" s="260"/>
      <c r="G45" s="260"/>
      <c r="H45" s="14"/>
      <c r="I45" s="14"/>
      <c r="J45" s="264"/>
    </row>
    <row r="46" spans="1:10" ht="15.75" thickBot="1" x14ac:dyDescent="0.3">
      <c r="A46" s="2"/>
      <c r="B46" s="3"/>
      <c r="C46" s="3"/>
      <c r="D46" s="7">
        <v>1</v>
      </c>
      <c r="E46" s="4" t="s">
        <v>9</v>
      </c>
      <c r="F46" s="7">
        <v>5</v>
      </c>
      <c r="G46" s="7"/>
      <c r="H46" s="7"/>
      <c r="I46" s="7"/>
      <c r="J46" s="68">
        <f>SUM((F46*3+G46*2+H46*1+I46*0)*100/15)</f>
        <v>100</v>
      </c>
    </row>
    <row r="47" spans="1:10" ht="23.25" thickBot="1" x14ac:dyDescent="0.3">
      <c r="A47" s="2"/>
      <c r="B47" s="3"/>
      <c r="C47" s="3"/>
      <c r="D47" s="7">
        <v>2</v>
      </c>
      <c r="E47" s="4" t="s">
        <v>10</v>
      </c>
      <c r="F47" s="7">
        <v>4</v>
      </c>
      <c r="G47" s="7">
        <v>1</v>
      </c>
      <c r="H47" s="7"/>
      <c r="I47" s="7"/>
      <c r="J47" s="68">
        <f t="shared" ref="J47:J60" si="7">SUM((F47*3+G47*2+H47*1+I47*0)*100/15)</f>
        <v>93.333333333333329</v>
      </c>
    </row>
    <row r="48" spans="1:10" ht="15.75" thickBot="1" x14ac:dyDescent="0.3">
      <c r="A48" s="2"/>
      <c r="B48" s="3"/>
      <c r="C48" s="3"/>
      <c r="D48" s="7">
        <v>3</v>
      </c>
      <c r="E48" s="4" t="s">
        <v>11</v>
      </c>
      <c r="F48" s="7">
        <v>3</v>
      </c>
      <c r="G48" s="7">
        <v>2</v>
      </c>
      <c r="H48" s="7"/>
      <c r="I48" s="7"/>
      <c r="J48" s="68">
        <f t="shared" si="7"/>
        <v>86.666666666666671</v>
      </c>
    </row>
    <row r="49" spans="1:10" ht="15.75" thickBot="1" x14ac:dyDescent="0.3">
      <c r="A49" s="2"/>
      <c r="B49" s="3"/>
      <c r="C49" s="3"/>
      <c r="D49" s="7">
        <v>4</v>
      </c>
      <c r="E49" s="4" t="s">
        <v>12</v>
      </c>
      <c r="F49" s="7">
        <v>4</v>
      </c>
      <c r="G49" s="7">
        <v>1</v>
      </c>
      <c r="H49" s="7"/>
      <c r="I49" s="7"/>
      <c r="J49" s="68">
        <f t="shared" si="7"/>
        <v>93.333333333333329</v>
      </c>
    </row>
    <row r="50" spans="1:10" ht="15.75" thickBot="1" x14ac:dyDescent="0.3">
      <c r="A50" s="2"/>
      <c r="B50" s="3"/>
      <c r="C50" s="3"/>
      <c r="D50" s="7">
        <v>5</v>
      </c>
      <c r="E50" s="4" t="s">
        <v>13</v>
      </c>
      <c r="F50" s="7">
        <v>4</v>
      </c>
      <c r="G50" s="7">
        <v>1</v>
      </c>
      <c r="H50" s="7"/>
      <c r="I50" s="7"/>
      <c r="J50" s="68">
        <f t="shared" si="7"/>
        <v>93.333333333333329</v>
      </c>
    </row>
    <row r="51" spans="1:10" ht="15.75" thickBot="1" x14ac:dyDescent="0.3">
      <c r="A51" s="2"/>
      <c r="B51" s="3"/>
      <c r="C51" s="3"/>
      <c r="D51" s="7">
        <v>6</v>
      </c>
      <c r="E51" s="4" t="s">
        <v>14</v>
      </c>
      <c r="F51" s="7">
        <v>4</v>
      </c>
      <c r="G51" s="7"/>
      <c r="H51" s="7">
        <v>1</v>
      </c>
      <c r="I51" s="7"/>
      <c r="J51" s="68">
        <f t="shared" si="7"/>
        <v>86.666666666666671</v>
      </c>
    </row>
    <row r="52" spans="1:10" ht="15.75" thickBot="1" x14ac:dyDescent="0.3">
      <c r="A52" s="2"/>
      <c r="B52" s="3"/>
      <c r="C52" s="3"/>
      <c r="D52" s="7">
        <v>7</v>
      </c>
      <c r="E52" s="4" t="s">
        <v>21</v>
      </c>
      <c r="F52" s="7">
        <v>4</v>
      </c>
      <c r="G52" s="7">
        <v>1</v>
      </c>
      <c r="H52" s="7"/>
      <c r="I52" s="7"/>
      <c r="J52" s="68">
        <f t="shared" si="7"/>
        <v>93.333333333333329</v>
      </c>
    </row>
    <row r="53" spans="1:10" ht="15.75" thickBot="1" x14ac:dyDescent="0.3">
      <c r="A53" s="2"/>
      <c r="B53" s="3"/>
      <c r="C53" s="3"/>
      <c r="D53" s="7">
        <v>8</v>
      </c>
      <c r="E53" s="4" t="s">
        <v>27</v>
      </c>
      <c r="F53" s="7">
        <v>5</v>
      </c>
      <c r="G53" s="7"/>
      <c r="H53" s="7"/>
      <c r="I53" s="7"/>
      <c r="J53" s="68">
        <f t="shared" si="7"/>
        <v>100</v>
      </c>
    </row>
    <row r="54" spans="1:10" ht="15.75" thickBot="1" x14ac:dyDescent="0.3">
      <c r="A54" s="2"/>
      <c r="B54" s="3"/>
      <c r="C54" s="3"/>
      <c r="D54" s="7">
        <v>9</v>
      </c>
      <c r="E54" s="4" t="s">
        <v>15</v>
      </c>
      <c r="F54" s="7">
        <v>5</v>
      </c>
      <c r="G54" s="7"/>
      <c r="H54" s="7"/>
      <c r="I54" s="7"/>
      <c r="J54" s="68">
        <f t="shared" si="7"/>
        <v>100</v>
      </c>
    </row>
    <row r="55" spans="1:10" ht="23.25" thickBot="1" x14ac:dyDescent="0.3">
      <c r="A55" s="2"/>
      <c r="B55" s="3"/>
      <c r="C55" s="3"/>
      <c r="D55" s="7">
        <v>10</v>
      </c>
      <c r="E55" s="4" t="s">
        <v>16</v>
      </c>
      <c r="F55" s="7">
        <v>4</v>
      </c>
      <c r="G55" s="7"/>
      <c r="H55" s="7">
        <v>1</v>
      </c>
      <c r="I55" s="7"/>
      <c r="J55" s="68">
        <f t="shared" si="7"/>
        <v>86.666666666666671</v>
      </c>
    </row>
    <row r="56" spans="1:10" ht="15.75" thickBot="1" x14ac:dyDescent="0.3">
      <c r="A56" s="2"/>
      <c r="B56" s="3"/>
      <c r="C56" s="3"/>
      <c r="D56" s="7">
        <v>11</v>
      </c>
      <c r="E56" s="4" t="s">
        <v>20</v>
      </c>
      <c r="F56" s="7">
        <v>5</v>
      </c>
      <c r="G56" s="7"/>
      <c r="H56" s="7"/>
      <c r="I56" s="7"/>
      <c r="J56" s="68">
        <f t="shared" si="7"/>
        <v>100</v>
      </c>
    </row>
    <row r="57" spans="1:10" ht="15.75" thickBot="1" x14ac:dyDescent="0.3">
      <c r="A57" s="2"/>
      <c r="B57" s="3"/>
      <c r="C57" s="3"/>
      <c r="D57" s="7">
        <v>12</v>
      </c>
      <c r="E57" s="4" t="s">
        <v>22</v>
      </c>
      <c r="F57" s="7">
        <v>5</v>
      </c>
      <c r="G57" s="7"/>
      <c r="H57" s="7"/>
      <c r="I57" s="7"/>
      <c r="J57" s="68">
        <f t="shared" si="7"/>
        <v>100</v>
      </c>
    </row>
    <row r="58" spans="1:10" ht="15.75" thickBot="1" x14ac:dyDescent="0.3">
      <c r="A58" s="2"/>
      <c r="B58" s="3"/>
      <c r="C58" s="3"/>
      <c r="D58" s="7">
        <v>13</v>
      </c>
      <c r="E58" s="4" t="s">
        <v>17</v>
      </c>
      <c r="F58" s="7">
        <v>4</v>
      </c>
      <c r="G58" s="7">
        <v>1</v>
      </c>
      <c r="H58" s="7"/>
      <c r="I58" s="7"/>
      <c r="J58" s="68">
        <f t="shared" si="7"/>
        <v>93.333333333333329</v>
      </c>
    </row>
    <row r="59" spans="1:10" ht="15.75" thickBot="1" x14ac:dyDescent="0.3">
      <c r="A59" s="2"/>
      <c r="B59" s="3"/>
      <c r="C59" s="3"/>
      <c r="D59" s="7">
        <v>14</v>
      </c>
      <c r="E59" s="4" t="s">
        <v>18</v>
      </c>
      <c r="F59" s="7">
        <v>4</v>
      </c>
      <c r="G59" s="7"/>
      <c r="H59" s="7">
        <v>1</v>
      </c>
      <c r="I59" s="7"/>
      <c r="J59" s="68">
        <f t="shared" si="7"/>
        <v>86.666666666666671</v>
      </c>
    </row>
    <row r="60" spans="1:10" ht="15.75" thickBot="1" x14ac:dyDescent="0.3">
      <c r="A60" s="2"/>
      <c r="B60" s="3"/>
      <c r="C60" s="3"/>
      <c r="D60" s="7">
        <v>15</v>
      </c>
      <c r="E60" s="4" t="s">
        <v>19</v>
      </c>
      <c r="F60" s="7">
        <v>4</v>
      </c>
      <c r="G60" s="7"/>
      <c r="H60" s="7">
        <v>1</v>
      </c>
      <c r="I60" s="7"/>
      <c r="J60" s="68">
        <f t="shared" si="7"/>
        <v>86.666666666666671</v>
      </c>
    </row>
    <row r="61" spans="1:10" ht="15.75" thickBot="1" x14ac:dyDescent="0.3">
      <c r="A61" s="2"/>
      <c r="B61" s="3"/>
      <c r="C61" s="3"/>
      <c r="D61" s="7"/>
      <c r="E61" s="4" t="s">
        <v>6</v>
      </c>
      <c r="F61" s="79">
        <f t="shared" ref="F61:I61" si="8">SUM(F46:F60)/15</f>
        <v>4.2666666666666666</v>
      </c>
      <c r="G61" s="79">
        <v>1</v>
      </c>
      <c r="H61" s="79">
        <f t="shared" si="8"/>
        <v>0.26666666666666666</v>
      </c>
      <c r="I61" s="79">
        <f t="shared" si="8"/>
        <v>0</v>
      </c>
      <c r="J61" s="80">
        <f>SUM(J46:J60)/15</f>
        <v>93.333333333333329</v>
      </c>
    </row>
    <row r="62" spans="1:10" ht="36.75" customHeight="1" x14ac:dyDescent="0.25">
      <c r="A62" s="49" t="s">
        <v>56</v>
      </c>
      <c r="B62" s="259">
        <v>8</v>
      </c>
      <c r="C62" s="259">
        <v>5</v>
      </c>
      <c r="D62" s="90">
        <v>15</v>
      </c>
      <c r="E62" s="261"/>
      <c r="F62" s="259">
        <v>3</v>
      </c>
      <c r="G62" s="259">
        <v>2</v>
      </c>
      <c r="H62" s="13">
        <v>1</v>
      </c>
      <c r="I62" s="13">
        <v>0</v>
      </c>
      <c r="J62" s="263" t="s">
        <v>62</v>
      </c>
    </row>
    <row r="63" spans="1:10" ht="15.75" thickBot="1" x14ac:dyDescent="0.3">
      <c r="A63" s="220" t="s">
        <v>176</v>
      </c>
      <c r="B63" s="260"/>
      <c r="C63" s="260"/>
      <c r="D63" s="47"/>
      <c r="E63" s="262"/>
      <c r="F63" s="260"/>
      <c r="G63" s="260"/>
      <c r="H63" s="14"/>
      <c r="I63" s="14"/>
      <c r="J63" s="264"/>
    </row>
    <row r="64" spans="1:10" ht="15.75" thickBot="1" x14ac:dyDescent="0.3">
      <c r="A64" s="2"/>
      <c r="B64" s="3"/>
      <c r="C64" s="3"/>
      <c r="D64" s="7">
        <v>1</v>
      </c>
      <c r="E64" s="4" t="s">
        <v>9</v>
      </c>
      <c r="F64" s="7">
        <v>5</v>
      </c>
      <c r="G64" s="7"/>
      <c r="H64" s="7"/>
      <c r="I64" s="7"/>
      <c r="J64" s="68">
        <f>SUM((F64*3+G64*2+H64*1+I64*0)*100/15)</f>
        <v>100</v>
      </c>
    </row>
    <row r="65" spans="1:10" ht="23.25" thickBot="1" x14ac:dyDescent="0.3">
      <c r="A65" s="2"/>
      <c r="B65" s="3"/>
      <c r="C65" s="3"/>
      <c r="D65" s="7">
        <v>2</v>
      </c>
      <c r="E65" s="4" t="s">
        <v>10</v>
      </c>
      <c r="F65" s="7">
        <v>4</v>
      </c>
      <c r="G65" s="7">
        <v>1</v>
      </c>
      <c r="H65" s="7"/>
      <c r="I65" s="7"/>
      <c r="J65" s="68">
        <f t="shared" ref="J65:J78" si="9">SUM((F65*3+G65*2+H65*1+I65*0)*100/15)</f>
        <v>93.333333333333329</v>
      </c>
    </row>
    <row r="66" spans="1:10" ht="15.75" thickBot="1" x14ac:dyDescent="0.3">
      <c r="A66" s="2"/>
      <c r="B66" s="3"/>
      <c r="C66" s="3"/>
      <c r="D66" s="7">
        <v>3</v>
      </c>
      <c r="E66" s="4" t="s">
        <v>11</v>
      </c>
      <c r="F66" s="7">
        <v>5</v>
      </c>
      <c r="G66" s="7"/>
      <c r="H66" s="7"/>
      <c r="I66" s="7"/>
      <c r="J66" s="68">
        <f t="shared" si="9"/>
        <v>100</v>
      </c>
    </row>
    <row r="67" spans="1:10" ht="15.75" thickBot="1" x14ac:dyDescent="0.3">
      <c r="A67" s="2"/>
      <c r="B67" s="3"/>
      <c r="C67" s="3"/>
      <c r="D67" s="7">
        <v>4</v>
      </c>
      <c r="E67" s="4" t="s">
        <v>12</v>
      </c>
      <c r="F67" s="7">
        <v>5</v>
      </c>
      <c r="G67" s="7"/>
      <c r="H67" s="7"/>
      <c r="I67" s="7"/>
      <c r="J67" s="68">
        <f t="shared" si="9"/>
        <v>100</v>
      </c>
    </row>
    <row r="68" spans="1:10" ht="15.75" thickBot="1" x14ac:dyDescent="0.3">
      <c r="A68" s="2"/>
      <c r="B68" s="3"/>
      <c r="C68" s="3"/>
      <c r="D68" s="7">
        <v>5</v>
      </c>
      <c r="E68" s="4" t="s">
        <v>13</v>
      </c>
      <c r="F68" s="7">
        <v>4</v>
      </c>
      <c r="G68" s="7">
        <v>1</v>
      </c>
      <c r="H68" s="7"/>
      <c r="I68" s="7"/>
      <c r="J68" s="68">
        <f t="shared" si="9"/>
        <v>93.333333333333329</v>
      </c>
    </row>
    <row r="69" spans="1:10" ht="15.75" thickBot="1" x14ac:dyDescent="0.3">
      <c r="A69" s="2"/>
      <c r="B69" s="3"/>
      <c r="C69" s="3"/>
      <c r="D69" s="7">
        <v>6</v>
      </c>
      <c r="E69" s="4" t="s">
        <v>14</v>
      </c>
      <c r="F69" s="7">
        <v>5</v>
      </c>
      <c r="G69" s="7"/>
      <c r="H69" s="7"/>
      <c r="I69" s="7"/>
      <c r="J69" s="68">
        <f t="shared" si="9"/>
        <v>100</v>
      </c>
    </row>
    <row r="70" spans="1:10" ht="15.75" thickBot="1" x14ac:dyDescent="0.3">
      <c r="A70" s="2"/>
      <c r="B70" s="3"/>
      <c r="C70" s="3"/>
      <c r="D70" s="7">
        <v>7</v>
      </c>
      <c r="E70" s="4" t="s">
        <v>21</v>
      </c>
      <c r="F70" s="7">
        <v>5</v>
      </c>
      <c r="G70" s="7"/>
      <c r="H70" s="7"/>
      <c r="I70" s="7"/>
      <c r="J70" s="68">
        <f t="shared" si="9"/>
        <v>100</v>
      </c>
    </row>
    <row r="71" spans="1:10" ht="15.75" thickBot="1" x14ac:dyDescent="0.3">
      <c r="A71" s="2"/>
      <c r="B71" s="3"/>
      <c r="C71" s="3"/>
      <c r="D71" s="7">
        <v>8</v>
      </c>
      <c r="E71" s="4" t="s">
        <v>27</v>
      </c>
      <c r="F71" s="7">
        <v>4</v>
      </c>
      <c r="G71" s="7">
        <v>1</v>
      </c>
      <c r="H71" s="7"/>
      <c r="I71" s="7"/>
      <c r="J71" s="68">
        <f t="shared" si="9"/>
        <v>93.333333333333329</v>
      </c>
    </row>
    <row r="72" spans="1:10" ht="15.75" thickBot="1" x14ac:dyDescent="0.3">
      <c r="A72" s="2"/>
      <c r="B72" s="3"/>
      <c r="C72" s="3"/>
      <c r="D72" s="7">
        <v>9</v>
      </c>
      <c r="E72" s="4" t="s">
        <v>15</v>
      </c>
      <c r="F72" s="7">
        <v>5</v>
      </c>
      <c r="G72" s="7"/>
      <c r="H72" s="7"/>
      <c r="I72" s="7"/>
      <c r="J72" s="68">
        <f t="shared" si="9"/>
        <v>100</v>
      </c>
    </row>
    <row r="73" spans="1:10" ht="23.25" thickBot="1" x14ac:dyDescent="0.3">
      <c r="A73" s="2"/>
      <c r="B73" s="3"/>
      <c r="C73" s="3"/>
      <c r="D73" s="7">
        <v>10</v>
      </c>
      <c r="E73" s="4" t="s">
        <v>16</v>
      </c>
      <c r="F73" s="7">
        <v>5</v>
      </c>
      <c r="G73" s="7"/>
      <c r="H73" s="7"/>
      <c r="I73" s="7"/>
      <c r="J73" s="68">
        <f t="shared" si="9"/>
        <v>100</v>
      </c>
    </row>
    <row r="74" spans="1:10" ht="15.75" thickBot="1" x14ac:dyDescent="0.3">
      <c r="A74" s="2"/>
      <c r="B74" s="3"/>
      <c r="C74" s="3"/>
      <c r="D74" s="7">
        <v>11</v>
      </c>
      <c r="E74" s="4" t="s">
        <v>20</v>
      </c>
      <c r="F74" s="7">
        <v>4</v>
      </c>
      <c r="G74" s="7">
        <v>1</v>
      </c>
      <c r="H74" s="7"/>
      <c r="I74" s="7"/>
      <c r="J74" s="68">
        <f t="shared" si="9"/>
        <v>93.333333333333329</v>
      </c>
    </row>
    <row r="75" spans="1:10" ht="15.75" thickBot="1" x14ac:dyDescent="0.3">
      <c r="A75" s="2"/>
      <c r="B75" s="3"/>
      <c r="C75" s="3"/>
      <c r="D75" s="7">
        <v>12</v>
      </c>
      <c r="E75" s="4" t="s">
        <v>22</v>
      </c>
      <c r="F75" s="7">
        <v>5</v>
      </c>
      <c r="G75" s="7"/>
      <c r="H75" s="7"/>
      <c r="I75" s="7"/>
      <c r="J75" s="68">
        <f t="shared" si="9"/>
        <v>100</v>
      </c>
    </row>
    <row r="76" spans="1:10" ht="15.75" thickBot="1" x14ac:dyDescent="0.3">
      <c r="A76" s="2"/>
      <c r="B76" s="3"/>
      <c r="C76" s="3"/>
      <c r="D76" s="7">
        <v>13</v>
      </c>
      <c r="E76" s="4" t="s">
        <v>17</v>
      </c>
      <c r="F76" s="7">
        <v>4</v>
      </c>
      <c r="G76" s="7">
        <v>1</v>
      </c>
      <c r="H76" s="7"/>
      <c r="I76" s="7"/>
      <c r="J76" s="68">
        <f t="shared" si="9"/>
        <v>93.333333333333329</v>
      </c>
    </row>
    <row r="77" spans="1:10" ht="15.75" thickBot="1" x14ac:dyDescent="0.3">
      <c r="A77" s="2"/>
      <c r="B77" s="3"/>
      <c r="C77" s="3"/>
      <c r="D77" s="7">
        <v>14</v>
      </c>
      <c r="E77" s="4" t="s">
        <v>18</v>
      </c>
      <c r="F77" s="7">
        <v>5</v>
      </c>
      <c r="G77" s="7"/>
      <c r="H77" s="7"/>
      <c r="I77" s="7"/>
      <c r="J77" s="68">
        <f t="shared" si="9"/>
        <v>100</v>
      </c>
    </row>
    <row r="78" spans="1:10" ht="15.75" thickBot="1" x14ac:dyDescent="0.3">
      <c r="A78" s="2"/>
      <c r="B78" s="3"/>
      <c r="C78" s="3"/>
      <c r="D78" s="7">
        <v>15</v>
      </c>
      <c r="E78" s="4" t="s">
        <v>19</v>
      </c>
      <c r="F78" s="7">
        <v>5</v>
      </c>
      <c r="G78" s="7"/>
      <c r="H78" s="7"/>
      <c r="I78" s="7"/>
      <c r="J78" s="68">
        <f t="shared" si="9"/>
        <v>100</v>
      </c>
    </row>
    <row r="79" spans="1:10" ht="15.75" thickBot="1" x14ac:dyDescent="0.3">
      <c r="A79" s="2"/>
      <c r="B79" s="3"/>
      <c r="C79" s="3"/>
      <c r="D79" s="7"/>
      <c r="E79" s="4" t="s">
        <v>6</v>
      </c>
      <c r="F79" s="79">
        <f t="shared" ref="F79:I79" si="10">SUM(F64:F78)/15</f>
        <v>4.666666666666667</v>
      </c>
      <c r="G79" s="79">
        <f t="shared" si="10"/>
        <v>0.33333333333333331</v>
      </c>
      <c r="H79" s="79">
        <f t="shared" si="10"/>
        <v>0</v>
      </c>
      <c r="I79" s="79">
        <f t="shared" si="10"/>
        <v>0</v>
      </c>
      <c r="J79" s="80">
        <f>SUM(J64:J78)/15</f>
        <v>97.777777777777771</v>
      </c>
    </row>
    <row r="80" spans="1:10" ht="15.75" thickBot="1" x14ac:dyDescent="0.3">
      <c r="A80" s="2"/>
      <c r="B80" s="3"/>
      <c r="C80" s="3"/>
      <c r="D80" s="7"/>
      <c r="E80" s="4" t="s">
        <v>7</v>
      </c>
      <c r="F80" s="8"/>
      <c r="G80" s="8"/>
      <c r="H80" s="8"/>
      <c r="I80" s="8"/>
      <c r="J80" s="3"/>
    </row>
    <row r="81" spans="1:10" ht="27.75" customHeight="1" x14ac:dyDescent="0.25">
      <c r="A81" s="222" t="s">
        <v>178</v>
      </c>
      <c r="B81" s="259">
        <v>8</v>
      </c>
      <c r="C81" s="259">
        <v>5</v>
      </c>
      <c r="D81" s="218">
        <v>15</v>
      </c>
      <c r="E81" s="261"/>
      <c r="F81" s="259">
        <v>3</v>
      </c>
      <c r="G81" s="259">
        <v>2</v>
      </c>
      <c r="H81" s="223">
        <v>1</v>
      </c>
      <c r="I81" s="223">
        <v>0</v>
      </c>
      <c r="J81" s="263" t="s">
        <v>62</v>
      </c>
    </row>
    <row r="82" spans="1:10" ht="15.75" thickBot="1" x14ac:dyDescent="0.3">
      <c r="A82" s="220" t="s">
        <v>177</v>
      </c>
      <c r="B82" s="260"/>
      <c r="C82" s="260"/>
      <c r="D82" s="220"/>
      <c r="E82" s="262"/>
      <c r="F82" s="260"/>
      <c r="G82" s="260"/>
      <c r="H82" s="221"/>
      <c r="I82" s="221"/>
      <c r="J82" s="264"/>
    </row>
    <row r="83" spans="1:10" ht="15.75" thickBot="1" x14ac:dyDescent="0.3">
      <c r="A83" s="2"/>
      <c r="B83" s="3"/>
      <c r="C83" s="3"/>
      <c r="D83" s="7">
        <v>1</v>
      </c>
      <c r="E83" s="4" t="s">
        <v>9</v>
      </c>
      <c r="F83" s="7">
        <v>5</v>
      </c>
      <c r="G83" s="7"/>
      <c r="H83" s="7"/>
      <c r="I83" s="7"/>
      <c r="J83" s="68">
        <f>SUM((F83*3+G83*2+H83*1+I83*0)*100/15)</f>
        <v>100</v>
      </c>
    </row>
    <row r="84" spans="1:10" ht="23.25" thickBot="1" x14ac:dyDescent="0.3">
      <c r="A84" s="2"/>
      <c r="B84" s="3"/>
      <c r="C84" s="3"/>
      <c r="D84" s="7">
        <v>2</v>
      </c>
      <c r="E84" s="4" t="s">
        <v>10</v>
      </c>
      <c r="F84" s="7">
        <v>5</v>
      </c>
      <c r="G84" s="7"/>
      <c r="H84" s="7"/>
      <c r="I84" s="7"/>
      <c r="J84" s="68">
        <f t="shared" ref="J84:J97" si="11">SUM((F84*3+G84*2+H84*1+I84*0)*100/15)</f>
        <v>100</v>
      </c>
    </row>
    <row r="85" spans="1:10" ht="15.75" thickBot="1" x14ac:dyDescent="0.3">
      <c r="A85" s="2"/>
      <c r="B85" s="3"/>
      <c r="C85" s="3"/>
      <c r="D85" s="7">
        <v>3</v>
      </c>
      <c r="E85" s="4" t="s">
        <v>11</v>
      </c>
      <c r="F85" s="7">
        <v>4</v>
      </c>
      <c r="G85" s="7">
        <v>1</v>
      </c>
      <c r="H85" s="7"/>
      <c r="I85" s="7"/>
      <c r="J85" s="68">
        <f t="shared" si="11"/>
        <v>93.333333333333329</v>
      </c>
    </row>
    <row r="86" spans="1:10" ht="15.75" thickBot="1" x14ac:dyDescent="0.3">
      <c r="A86" s="2"/>
      <c r="B86" s="3"/>
      <c r="C86" s="3"/>
      <c r="D86" s="7">
        <v>4</v>
      </c>
      <c r="E86" s="4" t="s">
        <v>12</v>
      </c>
      <c r="F86" s="7">
        <v>5</v>
      </c>
      <c r="G86" s="7"/>
      <c r="H86" s="7"/>
      <c r="I86" s="7"/>
      <c r="J86" s="68">
        <f t="shared" si="11"/>
        <v>100</v>
      </c>
    </row>
    <row r="87" spans="1:10" ht="15.75" thickBot="1" x14ac:dyDescent="0.3">
      <c r="A87" s="2"/>
      <c r="B87" s="3"/>
      <c r="C87" s="3"/>
      <c r="D87" s="7">
        <v>5</v>
      </c>
      <c r="E87" s="4" t="s">
        <v>13</v>
      </c>
      <c r="F87" s="7">
        <v>5</v>
      </c>
      <c r="G87" s="7"/>
      <c r="H87" s="7"/>
      <c r="I87" s="7"/>
      <c r="J87" s="68">
        <f t="shared" si="11"/>
        <v>100</v>
      </c>
    </row>
    <row r="88" spans="1:10" ht="15.75" thickBot="1" x14ac:dyDescent="0.3">
      <c r="A88" s="2"/>
      <c r="B88" s="3"/>
      <c r="C88" s="3"/>
      <c r="D88" s="7">
        <v>6</v>
      </c>
      <c r="E88" s="4" t="s">
        <v>14</v>
      </c>
      <c r="F88" s="7">
        <v>5</v>
      </c>
      <c r="G88" s="7"/>
      <c r="H88" s="7"/>
      <c r="I88" s="7"/>
      <c r="J88" s="68">
        <f t="shared" si="11"/>
        <v>100</v>
      </c>
    </row>
    <row r="89" spans="1:10" ht="15.75" thickBot="1" x14ac:dyDescent="0.3">
      <c r="A89" s="2"/>
      <c r="B89" s="3"/>
      <c r="C89" s="3"/>
      <c r="D89" s="7">
        <v>7</v>
      </c>
      <c r="E89" s="4" t="s">
        <v>21</v>
      </c>
      <c r="F89" s="7">
        <v>5</v>
      </c>
      <c r="G89" s="7"/>
      <c r="H89" s="7"/>
      <c r="I89" s="7"/>
      <c r="J89" s="68">
        <f t="shared" si="11"/>
        <v>100</v>
      </c>
    </row>
    <row r="90" spans="1:10" ht="15.75" thickBot="1" x14ac:dyDescent="0.3">
      <c r="A90" s="2"/>
      <c r="B90" s="3"/>
      <c r="C90" s="3"/>
      <c r="D90" s="7">
        <v>8</v>
      </c>
      <c r="E90" s="4" t="s">
        <v>27</v>
      </c>
      <c r="F90" s="7">
        <v>5</v>
      </c>
      <c r="G90" s="7"/>
      <c r="H90" s="7"/>
      <c r="I90" s="7"/>
      <c r="J90" s="68">
        <f t="shared" si="11"/>
        <v>100</v>
      </c>
    </row>
    <row r="91" spans="1:10" ht="15.75" thickBot="1" x14ac:dyDescent="0.3">
      <c r="A91" s="2"/>
      <c r="B91" s="3"/>
      <c r="C91" s="3"/>
      <c r="D91" s="7">
        <v>9</v>
      </c>
      <c r="E91" s="4" t="s">
        <v>15</v>
      </c>
      <c r="F91" s="7">
        <v>4</v>
      </c>
      <c r="G91" s="7">
        <v>1</v>
      </c>
      <c r="H91" s="7"/>
      <c r="I91" s="7"/>
      <c r="J91" s="68">
        <f t="shared" si="11"/>
        <v>93.333333333333329</v>
      </c>
    </row>
    <row r="92" spans="1:10" ht="23.25" thickBot="1" x14ac:dyDescent="0.3">
      <c r="A92" s="2"/>
      <c r="B92" s="3"/>
      <c r="C92" s="3"/>
      <c r="D92" s="7">
        <v>10</v>
      </c>
      <c r="E92" s="4" t="s">
        <v>16</v>
      </c>
      <c r="F92" s="7">
        <v>5</v>
      </c>
      <c r="G92" s="7"/>
      <c r="H92" s="7"/>
      <c r="I92" s="7"/>
      <c r="J92" s="68">
        <f t="shared" si="11"/>
        <v>100</v>
      </c>
    </row>
    <row r="93" spans="1:10" ht="15.75" thickBot="1" x14ac:dyDescent="0.3">
      <c r="A93" s="2"/>
      <c r="B93" s="3"/>
      <c r="C93" s="3"/>
      <c r="D93" s="7">
        <v>11</v>
      </c>
      <c r="E93" s="4" t="s">
        <v>20</v>
      </c>
      <c r="F93" s="7">
        <v>5</v>
      </c>
      <c r="G93" s="7"/>
      <c r="H93" s="7"/>
      <c r="I93" s="7"/>
      <c r="J93" s="68">
        <f t="shared" si="11"/>
        <v>100</v>
      </c>
    </row>
    <row r="94" spans="1:10" ht="15.75" thickBot="1" x14ac:dyDescent="0.3">
      <c r="A94" s="2"/>
      <c r="B94" s="3"/>
      <c r="C94" s="3"/>
      <c r="D94" s="7">
        <v>12</v>
      </c>
      <c r="E94" s="4" t="s">
        <v>22</v>
      </c>
      <c r="F94" s="7">
        <v>4</v>
      </c>
      <c r="G94" s="7">
        <v>1</v>
      </c>
      <c r="H94" s="7"/>
      <c r="I94" s="7"/>
      <c r="J94" s="68">
        <f t="shared" si="11"/>
        <v>93.333333333333329</v>
      </c>
    </row>
    <row r="95" spans="1:10" ht="15.75" thickBot="1" x14ac:dyDescent="0.3">
      <c r="A95" s="2"/>
      <c r="B95" s="3"/>
      <c r="C95" s="3"/>
      <c r="D95" s="7">
        <v>13</v>
      </c>
      <c r="E95" s="4" t="s">
        <v>17</v>
      </c>
      <c r="F95" s="7">
        <v>5</v>
      </c>
      <c r="G95" s="7"/>
      <c r="H95" s="7"/>
      <c r="I95" s="7"/>
      <c r="J95" s="68">
        <f t="shared" si="11"/>
        <v>100</v>
      </c>
    </row>
    <row r="96" spans="1:10" ht="15.75" thickBot="1" x14ac:dyDescent="0.3">
      <c r="A96" s="2"/>
      <c r="B96" s="3"/>
      <c r="C96" s="3"/>
      <c r="D96" s="7">
        <v>14</v>
      </c>
      <c r="E96" s="4" t="s">
        <v>18</v>
      </c>
      <c r="F96" s="7">
        <v>5</v>
      </c>
      <c r="G96" s="7"/>
      <c r="H96" s="7"/>
      <c r="I96" s="7"/>
      <c r="J96" s="68">
        <f t="shared" si="11"/>
        <v>100</v>
      </c>
    </row>
    <row r="97" spans="1:10" ht="15.75" thickBot="1" x14ac:dyDescent="0.3">
      <c r="A97" s="2"/>
      <c r="B97" s="3"/>
      <c r="C97" s="3"/>
      <c r="D97" s="7">
        <v>15</v>
      </c>
      <c r="E97" s="4" t="s">
        <v>19</v>
      </c>
      <c r="F97" s="7">
        <v>5</v>
      </c>
      <c r="G97" s="7"/>
      <c r="H97" s="7"/>
      <c r="I97" s="7"/>
      <c r="J97" s="68">
        <f t="shared" si="11"/>
        <v>100</v>
      </c>
    </row>
    <row r="98" spans="1:10" ht="15.75" thickBot="1" x14ac:dyDescent="0.3">
      <c r="A98" s="2"/>
      <c r="B98" s="3"/>
      <c r="C98" s="3"/>
      <c r="D98" s="7"/>
      <c r="E98" s="4" t="s">
        <v>6</v>
      </c>
      <c r="F98" s="79">
        <f t="shared" ref="F98:I98" si="12">SUM(F83:F97)/15</f>
        <v>4.8</v>
      </c>
      <c r="G98" s="79">
        <f t="shared" si="12"/>
        <v>0.2</v>
      </c>
      <c r="H98" s="79">
        <f t="shared" si="12"/>
        <v>0</v>
      </c>
      <c r="I98" s="79">
        <f t="shared" si="12"/>
        <v>0</v>
      </c>
      <c r="J98" s="80">
        <f>SUM(J83:J97)/15</f>
        <v>98.666666666666657</v>
      </c>
    </row>
    <row r="99" spans="1:10" ht="24" x14ac:dyDescent="0.25">
      <c r="A99" s="222" t="s">
        <v>179</v>
      </c>
      <c r="B99" s="259">
        <v>8</v>
      </c>
      <c r="C99" s="259">
        <v>5</v>
      </c>
      <c r="D99" s="90">
        <v>15</v>
      </c>
      <c r="E99" s="261"/>
      <c r="F99" s="259">
        <v>3</v>
      </c>
      <c r="G99" s="259">
        <v>2</v>
      </c>
      <c r="H99" s="13">
        <v>1</v>
      </c>
      <c r="I99" s="13">
        <v>0</v>
      </c>
      <c r="J99" s="263" t="s">
        <v>62</v>
      </c>
    </row>
    <row r="100" spans="1:10" ht="15.75" thickBot="1" x14ac:dyDescent="0.3">
      <c r="A100" s="220" t="s">
        <v>161</v>
      </c>
      <c r="B100" s="260"/>
      <c r="C100" s="260"/>
      <c r="D100" s="47"/>
      <c r="E100" s="262"/>
      <c r="F100" s="260"/>
      <c r="G100" s="260"/>
      <c r="H100" s="14"/>
      <c r="I100" s="14"/>
      <c r="J100" s="264"/>
    </row>
    <row r="101" spans="1:10" ht="15.75" thickBot="1" x14ac:dyDescent="0.3">
      <c r="A101" s="2"/>
      <c r="B101" s="3"/>
      <c r="C101" s="3"/>
      <c r="D101" s="7">
        <v>1</v>
      </c>
      <c r="E101" s="4" t="s">
        <v>9</v>
      </c>
      <c r="F101" s="7">
        <v>5</v>
      </c>
      <c r="G101" s="7"/>
      <c r="H101" s="7"/>
      <c r="I101" s="7"/>
      <c r="J101" s="68">
        <f>SUM((F101*3+G101*2+H101*1+I101*0)*100/15)</f>
        <v>100</v>
      </c>
    </row>
    <row r="102" spans="1:10" ht="23.25" thickBot="1" x14ac:dyDescent="0.3">
      <c r="A102" s="2"/>
      <c r="B102" s="3"/>
      <c r="C102" s="3"/>
      <c r="D102" s="7">
        <v>2</v>
      </c>
      <c r="E102" s="4" t="s">
        <v>10</v>
      </c>
      <c r="F102" s="7">
        <v>5</v>
      </c>
      <c r="G102" s="7"/>
      <c r="H102" s="7"/>
      <c r="I102" s="7"/>
      <c r="J102" s="68">
        <f t="shared" ref="J102:J115" si="13">SUM((F102*3+G102*2+H102*1+I102*0)*100/15)</f>
        <v>100</v>
      </c>
    </row>
    <row r="103" spans="1:10" ht="15.75" thickBot="1" x14ac:dyDescent="0.3">
      <c r="A103" s="2"/>
      <c r="B103" s="3"/>
      <c r="C103" s="3"/>
      <c r="D103" s="7">
        <v>3</v>
      </c>
      <c r="E103" s="4" t="s">
        <v>11</v>
      </c>
      <c r="F103" s="7">
        <v>4</v>
      </c>
      <c r="G103" s="7">
        <v>1</v>
      </c>
      <c r="H103" s="7"/>
      <c r="I103" s="7"/>
      <c r="J103" s="68">
        <f t="shared" si="13"/>
        <v>93.333333333333329</v>
      </c>
    </row>
    <row r="104" spans="1:10" ht="15.75" thickBot="1" x14ac:dyDescent="0.3">
      <c r="A104" s="2"/>
      <c r="B104" s="3"/>
      <c r="C104" s="3"/>
      <c r="D104" s="7">
        <v>4</v>
      </c>
      <c r="E104" s="4" t="s">
        <v>12</v>
      </c>
      <c r="F104" s="7">
        <v>5</v>
      </c>
      <c r="G104" s="7"/>
      <c r="H104" s="7"/>
      <c r="I104" s="7"/>
      <c r="J104" s="68">
        <f t="shared" si="13"/>
        <v>100</v>
      </c>
    </row>
    <row r="105" spans="1:10" ht="15.75" thickBot="1" x14ac:dyDescent="0.3">
      <c r="A105" s="2"/>
      <c r="B105" s="3"/>
      <c r="C105" s="3"/>
      <c r="D105" s="7">
        <v>5</v>
      </c>
      <c r="E105" s="4" t="s">
        <v>13</v>
      </c>
      <c r="F105" s="7">
        <v>5</v>
      </c>
      <c r="G105" s="7"/>
      <c r="H105" s="7"/>
      <c r="I105" s="7"/>
      <c r="J105" s="68">
        <f t="shared" si="13"/>
        <v>100</v>
      </c>
    </row>
    <row r="106" spans="1:10" ht="15.75" thickBot="1" x14ac:dyDescent="0.3">
      <c r="A106" s="2"/>
      <c r="B106" s="3"/>
      <c r="C106" s="3"/>
      <c r="D106" s="7">
        <v>6</v>
      </c>
      <c r="E106" s="4" t="s">
        <v>14</v>
      </c>
      <c r="F106" s="7">
        <v>5</v>
      </c>
      <c r="G106" s="7"/>
      <c r="H106" s="7"/>
      <c r="I106" s="7"/>
      <c r="J106" s="68">
        <f t="shared" si="13"/>
        <v>100</v>
      </c>
    </row>
    <row r="107" spans="1:10" ht="15.75" thickBot="1" x14ac:dyDescent="0.3">
      <c r="A107" s="2"/>
      <c r="B107" s="3"/>
      <c r="C107" s="3"/>
      <c r="D107" s="7">
        <v>7</v>
      </c>
      <c r="E107" s="4" t="s">
        <v>21</v>
      </c>
      <c r="F107" s="7">
        <v>5</v>
      </c>
      <c r="G107" s="7"/>
      <c r="H107" s="7"/>
      <c r="I107" s="7"/>
      <c r="J107" s="68">
        <f t="shared" si="13"/>
        <v>100</v>
      </c>
    </row>
    <row r="108" spans="1:10" ht="15.75" thickBot="1" x14ac:dyDescent="0.3">
      <c r="A108" s="2"/>
      <c r="B108" s="3"/>
      <c r="C108" s="3"/>
      <c r="D108" s="7">
        <v>8</v>
      </c>
      <c r="E108" s="4" t="s">
        <v>27</v>
      </c>
      <c r="F108" s="7">
        <v>5</v>
      </c>
      <c r="G108" s="7"/>
      <c r="H108" s="7"/>
      <c r="I108" s="7"/>
      <c r="J108" s="68">
        <f t="shared" si="13"/>
        <v>100</v>
      </c>
    </row>
    <row r="109" spans="1:10" ht="15.75" thickBot="1" x14ac:dyDescent="0.3">
      <c r="A109" s="2"/>
      <c r="B109" s="3"/>
      <c r="C109" s="3"/>
      <c r="D109" s="7">
        <v>9</v>
      </c>
      <c r="E109" s="4" t="s">
        <v>15</v>
      </c>
      <c r="F109" s="7">
        <v>4</v>
      </c>
      <c r="G109" s="7">
        <v>1</v>
      </c>
      <c r="H109" s="7"/>
      <c r="I109" s="7"/>
      <c r="J109" s="68">
        <f t="shared" si="13"/>
        <v>93.333333333333329</v>
      </c>
    </row>
    <row r="110" spans="1:10" ht="23.25" thickBot="1" x14ac:dyDescent="0.3">
      <c r="A110" s="2"/>
      <c r="B110" s="3"/>
      <c r="C110" s="3"/>
      <c r="D110" s="7">
        <v>10</v>
      </c>
      <c r="E110" s="4" t="s">
        <v>16</v>
      </c>
      <c r="F110" s="7">
        <v>5</v>
      </c>
      <c r="G110" s="7"/>
      <c r="H110" s="7"/>
      <c r="I110" s="7"/>
      <c r="J110" s="68">
        <f t="shared" si="13"/>
        <v>100</v>
      </c>
    </row>
    <row r="111" spans="1:10" ht="15.75" thickBot="1" x14ac:dyDescent="0.3">
      <c r="A111" s="2"/>
      <c r="B111" s="3"/>
      <c r="C111" s="3"/>
      <c r="D111" s="7">
        <v>11</v>
      </c>
      <c r="E111" s="4" t="s">
        <v>20</v>
      </c>
      <c r="F111" s="7">
        <v>5</v>
      </c>
      <c r="G111" s="7"/>
      <c r="H111" s="7"/>
      <c r="I111" s="7"/>
      <c r="J111" s="68">
        <f t="shared" si="13"/>
        <v>100</v>
      </c>
    </row>
    <row r="112" spans="1:10" ht="15.75" thickBot="1" x14ac:dyDescent="0.3">
      <c r="A112" s="2"/>
      <c r="B112" s="3"/>
      <c r="C112" s="3"/>
      <c r="D112" s="7">
        <v>12</v>
      </c>
      <c r="E112" s="4" t="s">
        <v>22</v>
      </c>
      <c r="F112" s="7">
        <v>4</v>
      </c>
      <c r="G112" s="7">
        <v>1</v>
      </c>
      <c r="H112" s="7"/>
      <c r="I112" s="7"/>
      <c r="J112" s="68">
        <f t="shared" si="13"/>
        <v>93.333333333333329</v>
      </c>
    </row>
    <row r="113" spans="1:10" ht="15.75" thickBot="1" x14ac:dyDescent="0.3">
      <c r="A113" s="2"/>
      <c r="B113" s="3"/>
      <c r="C113" s="3"/>
      <c r="D113" s="7">
        <v>13</v>
      </c>
      <c r="E113" s="4" t="s">
        <v>17</v>
      </c>
      <c r="F113" s="7">
        <v>5</v>
      </c>
      <c r="G113" s="7"/>
      <c r="H113" s="7"/>
      <c r="I113" s="7"/>
      <c r="J113" s="68">
        <f t="shared" si="13"/>
        <v>100</v>
      </c>
    </row>
    <row r="114" spans="1:10" ht="15.75" thickBot="1" x14ac:dyDescent="0.3">
      <c r="A114" s="2"/>
      <c r="B114" s="3"/>
      <c r="C114" s="3"/>
      <c r="D114" s="7">
        <v>14</v>
      </c>
      <c r="E114" s="4" t="s">
        <v>18</v>
      </c>
      <c r="F114" s="7">
        <v>5</v>
      </c>
      <c r="G114" s="7"/>
      <c r="H114" s="7"/>
      <c r="I114" s="7"/>
      <c r="J114" s="68">
        <f t="shared" si="13"/>
        <v>100</v>
      </c>
    </row>
    <row r="115" spans="1:10" ht="15.75" thickBot="1" x14ac:dyDescent="0.3">
      <c r="A115" s="2"/>
      <c r="B115" s="3"/>
      <c r="C115" s="3"/>
      <c r="D115" s="7">
        <v>15</v>
      </c>
      <c r="E115" s="4" t="s">
        <v>19</v>
      </c>
      <c r="F115" s="7">
        <v>5</v>
      </c>
      <c r="G115" s="7"/>
      <c r="H115" s="7"/>
      <c r="I115" s="7"/>
      <c r="J115" s="68">
        <f t="shared" si="13"/>
        <v>100</v>
      </c>
    </row>
    <row r="116" spans="1:10" ht="15.75" thickBot="1" x14ac:dyDescent="0.3">
      <c r="A116" s="2"/>
      <c r="B116" s="3"/>
      <c r="C116" s="3"/>
      <c r="D116" s="7"/>
      <c r="E116" s="4" t="s">
        <v>6</v>
      </c>
      <c r="F116" s="79">
        <f t="shared" ref="F116:I116" si="14">SUM(F101:F115)/15</f>
        <v>4.8</v>
      </c>
      <c r="G116" s="79">
        <f t="shared" si="14"/>
        <v>0.2</v>
      </c>
      <c r="H116" s="79">
        <f t="shared" si="14"/>
        <v>0</v>
      </c>
      <c r="I116" s="79">
        <f t="shared" si="14"/>
        <v>0</v>
      </c>
      <c r="J116" s="80">
        <f>SUM(J101:J115)/15</f>
        <v>98.666666666666657</v>
      </c>
    </row>
    <row r="117" spans="1:10" ht="15.75" thickBot="1" x14ac:dyDescent="0.3">
      <c r="J117" s="118">
        <f>SUM(J25,J43,J61,J79,J98,J116)/6</f>
        <v>96.814814814814795</v>
      </c>
    </row>
  </sheetData>
  <mergeCells count="41">
    <mergeCell ref="J81:J82"/>
    <mergeCell ref="B81:B82"/>
    <mergeCell ref="C81:C82"/>
    <mergeCell ref="E81:E82"/>
    <mergeCell ref="F81:F82"/>
    <mergeCell ref="G81:G82"/>
    <mergeCell ref="B99:B100"/>
    <mergeCell ref="C99:C100"/>
    <mergeCell ref="E99:E100"/>
    <mergeCell ref="F99:F100"/>
    <mergeCell ref="G99:G100"/>
    <mergeCell ref="E44:E45"/>
    <mergeCell ref="F44:F45"/>
    <mergeCell ref="G44:G45"/>
    <mergeCell ref="B62:B63"/>
    <mergeCell ref="C62:C63"/>
    <mergeCell ref="E62:E63"/>
    <mergeCell ref="F62:F63"/>
    <mergeCell ref="G62:G63"/>
    <mergeCell ref="B1:E1"/>
    <mergeCell ref="B2:E2"/>
    <mergeCell ref="B4:J4"/>
    <mergeCell ref="F7:I7"/>
    <mergeCell ref="J7:J9"/>
    <mergeCell ref="A6:J6"/>
    <mergeCell ref="J26:J27"/>
    <mergeCell ref="J44:J45"/>
    <mergeCell ref="J62:J63"/>
    <mergeCell ref="J99:J100"/>
    <mergeCell ref="B8:B9"/>
    <mergeCell ref="C8:C9"/>
    <mergeCell ref="E8:E9"/>
    <mergeCell ref="F8:F9"/>
    <mergeCell ref="G8:G9"/>
    <mergeCell ref="B26:B27"/>
    <mergeCell ref="C26:C27"/>
    <mergeCell ref="E26:E27"/>
    <mergeCell ref="F26:F27"/>
    <mergeCell ref="G26:G27"/>
    <mergeCell ref="B44:B45"/>
    <mergeCell ref="C44:C45"/>
  </mergeCells>
  <pageMargins left="0.7" right="0.7" top="0.75" bottom="0.75" header="0.3" footer="0.3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zoomScaleNormal="100" workbookViewId="0">
      <selection activeCell="L19" sqref="L19"/>
    </sheetView>
  </sheetViews>
  <sheetFormatPr defaultRowHeight="15" x14ac:dyDescent="0.25"/>
  <cols>
    <col min="1" max="1" width="15" customWidth="1"/>
    <col min="2" max="2" width="8.85546875" customWidth="1"/>
    <col min="4" max="4" width="3.5703125" customWidth="1"/>
    <col min="5" max="5" width="59.28515625" customWidth="1"/>
    <col min="6" max="6" width="4.7109375" customWidth="1"/>
    <col min="7" max="8" width="4.85546875" customWidth="1"/>
    <col min="9" max="9" width="4.7109375" customWidth="1"/>
    <col min="10" max="10" width="5.85546875" customWidth="1"/>
  </cols>
  <sheetData>
    <row r="1" spans="1:10" ht="15.75" x14ac:dyDescent="0.25">
      <c r="B1" s="279" t="s">
        <v>0</v>
      </c>
      <c r="C1" s="279"/>
      <c r="D1" s="279"/>
      <c r="E1" s="279"/>
      <c r="F1" s="6"/>
      <c r="G1" s="6"/>
      <c r="H1" s="6"/>
      <c r="I1" s="6"/>
      <c r="J1" s="6"/>
    </row>
    <row r="2" spans="1:10" ht="15.75" x14ac:dyDescent="0.25">
      <c r="B2" s="279" t="s">
        <v>437</v>
      </c>
      <c r="C2" s="279"/>
      <c r="D2" s="279"/>
      <c r="E2" s="279"/>
      <c r="F2" s="12"/>
      <c r="G2" s="5"/>
      <c r="H2" s="5"/>
      <c r="I2" s="5"/>
      <c r="J2" s="5"/>
    </row>
    <row r="3" spans="1:10" x14ac:dyDescent="0.25">
      <c r="F3" s="1"/>
    </row>
    <row r="4" spans="1:10" x14ac:dyDescent="0.25">
      <c r="B4" s="282" t="s">
        <v>312</v>
      </c>
      <c r="C4" s="282"/>
      <c r="D4" s="282"/>
      <c r="E4" s="282"/>
      <c r="F4" s="282"/>
      <c r="G4" s="282"/>
      <c r="H4" s="282"/>
      <c r="I4" s="282"/>
      <c r="J4" s="282"/>
    </row>
    <row r="5" spans="1:10" ht="15.75" thickBot="1" x14ac:dyDescent="0.3">
      <c r="F5" s="1"/>
    </row>
    <row r="6" spans="1:10" ht="15.75" thickBot="1" x14ac:dyDescent="0.3">
      <c r="A6" s="270" t="s">
        <v>59</v>
      </c>
      <c r="B6" s="271"/>
      <c r="C6" s="271"/>
      <c r="D6" s="271"/>
      <c r="E6" s="271"/>
      <c r="F6" s="271"/>
      <c r="G6" s="271"/>
      <c r="H6" s="271"/>
      <c r="I6" s="271"/>
      <c r="J6" s="272"/>
    </row>
    <row r="7" spans="1:10" ht="96.75" thickBot="1" x14ac:dyDescent="0.3">
      <c r="A7" s="60" t="s">
        <v>1</v>
      </c>
      <c r="B7" s="61" t="s">
        <v>2</v>
      </c>
      <c r="C7" s="61" t="s">
        <v>3</v>
      </c>
      <c r="D7" s="61"/>
      <c r="E7" s="61" t="s">
        <v>4</v>
      </c>
      <c r="F7" s="284" t="s">
        <v>5</v>
      </c>
      <c r="G7" s="285"/>
      <c r="H7" s="285"/>
      <c r="I7" s="294"/>
      <c r="J7" s="293" t="s">
        <v>62</v>
      </c>
    </row>
    <row r="8" spans="1:10" x14ac:dyDescent="0.25">
      <c r="A8" s="52" t="s">
        <v>280</v>
      </c>
      <c r="B8" s="259">
        <v>14</v>
      </c>
      <c r="C8" s="259">
        <v>10</v>
      </c>
      <c r="D8" s="51">
        <v>30</v>
      </c>
      <c r="E8" s="261"/>
      <c r="F8" s="259">
        <v>3</v>
      </c>
      <c r="G8" s="259">
        <v>2</v>
      </c>
      <c r="H8" s="13">
        <v>1</v>
      </c>
      <c r="I8" s="13">
        <v>0</v>
      </c>
      <c r="J8" s="277"/>
    </row>
    <row r="9" spans="1:10" ht="15.75" thickBot="1" x14ac:dyDescent="0.3">
      <c r="A9" s="220" t="s">
        <v>155</v>
      </c>
      <c r="B9" s="260"/>
      <c r="C9" s="260"/>
      <c r="D9" s="50"/>
      <c r="E9" s="262"/>
      <c r="F9" s="260"/>
      <c r="G9" s="260"/>
      <c r="H9" s="14"/>
      <c r="I9" s="14"/>
      <c r="J9" s="278"/>
    </row>
    <row r="10" spans="1:10" ht="15.75" thickBot="1" x14ac:dyDescent="0.3">
      <c r="A10" s="2"/>
      <c r="B10" s="3"/>
      <c r="C10" s="3"/>
      <c r="D10" s="7">
        <v>1</v>
      </c>
      <c r="E10" s="4" t="s">
        <v>9</v>
      </c>
      <c r="F10" s="7">
        <v>7</v>
      </c>
      <c r="G10" s="7">
        <v>1</v>
      </c>
      <c r="H10" s="7">
        <v>2</v>
      </c>
      <c r="I10" s="7"/>
      <c r="J10" s="68">
        <f>SUM((F10*3+G10*2+H10*1+I10*0)*100/30)</f>
        <v>83.333333333333329</v>
      </c>
    </row>
    <row r="11" spans="1:10" ht="23.25" thickBot="1" x14ac:dyDescent="0.3">
      <c r="A11" s="2"/>
      <c r="B11" s="3"/>
      <c r="C11" s="3"/>
      <c r="D11" s="7">
        <v>2</v>
      </c>
      <c r="E11" s="4" t="s">
        <v>10</v>
      </c>
      <c r="F11" s="7">
        <v>8</v>
      </c>
      <c r="G11" s="7"/>
      <c r="H11" s="7"/>
      <c r="I11" s="7">
        <v>2</v>
      </c>
      <c r="J11" s="68">
        <f t="shared" ref="J11:J24" si="0">SUM((F11*3+G11*2+H11*1+I11*0)*100/30)</f>
        <v>80</v>
      </c>
    </row>
    <row r="12" spans="1:10" ht="15.75" thickBot="1" x14ac:dyDescent="0.3">
      <c r="A12" s="2"/>
      <c r="B12" s="3"/>
      <c r="C12" s="3"/>
      <c r="D12" s="7">
        <v>3</v>
      </c>
      <c r="E12" s="4" t="s">
        <v>11</v>
      </c>
      <c r="F12" s="7">
        <v>7</v>
      </c>
      <c r="G12" s="7">
        <v>1</v>
      </c>
      <c r="H12" s="7">
        <v>2</v>
      </c>
      <c r="I12" s="7"/>
      <c r="J12" s="68">
        <f t="shared" si="0"/>
        <v>83.333333333333329</v>
      </c>
    </row>
    <row r="13" spans="1:10" ht="15.75" thickBot="1" x14ac:dyDescent="0.3">
      <c r="A13" s="2"/>
      <c r="B13" s="3"/>
      <c r="C13" s="3"/>
      <c r="D13" s="7">
        <v>4</v>
      </c>
      <c r="E13" s="4" t="s">
        <v>12</v>
      </c>
      <c r="F13" s="7">
        <v>7</v>
      </c>
      <c r="G13" s="7">
        <v>2</v>
      </c>
      <c r="H13" s="7">
        <v>1</v>
      </c>
      <c r="I13" s="7"/>
      <c r="J13" s="68">
        <f t="shared" si="0"/>
        <v>86.666666666666671</v>
      </c>
    </row>
    <row r="14" spans="1:10" ht="15.75" thickBot="1" x14ac:dyDescent="0.3">
      <c r="A14" s="2"/>
      <c r="B14" s="3"/>
      <c r="C14" s="3"/>
      <c r="D14" s="7">
        <v>5</v>
      </c>
      <c r="E14" s="4" t="s">
        <v>13</v>
      </c>
      <c r="F14" s="7">
        <v>8</v>
      </c>
      <c r="G14" s="7">
        <v>1</v>
      </c>
      <c r="H14" s="7"/>
      <c r="I14" s="7">
        <v>1</v>
      </c>
      <c r="J14" s="68">
        <f t="shared" si="0"/>
        <v>86.666666666666671</v>
      </c>
    </row>
    <row r="15" spans="1:10" ht="15.75" thickBot="1" x14ac:dyDescent="0.3">
      <c r="A15" s="2"/>
      <c r="B15" s="3"/>
      <c r="C15" s="3"/>
      <c r="D15" s="7">
        <v>6</v>
      </c>
      <c r="E15" s="4" t="s">
        <v>14</v>
      </c>
      <c r="F15" s="7">
        <v>7</v>
      </c>
      <c r="G15" s="7">
        <v>3</v>
      </c>
      <c r="H15" s="7"/>
      <c r="I15" s="7"/>
      <c r="J15" s="68">
        <f t="shared" si="0"/>
        <v>90</v>
      </c>
    </row>
    <row r="16" spans="1:10" ht="15.75" thickBot="1" x14ac:dyDescent="0.3">
      <c r="A16" s="2"/>
      <c r="B16" s="3"/>
      <c r="C16" s="3"/>
      <c r="D16" s="7">
        <v>7</v>
      </c>
      <c r="E16" s="4" t="s">
        <v>21</v>
      </c>
      <c r="F16" s="7">
        <v>7</v>
      </c>
      <c r="G16" s="7">
        <v>1</v>
      </c>
      <c r="H16" s="7">
        <v>1</v>
      </c>
      <c r="I16" s="7">
        <v>1</v>
      </c>
      <c r="J16" s="68">
        <f t="shared" si="0"/>
        <v>80</v>
      </c>
    </row>
    <row r="17" spans="1:10" ht="15.75" thickBot="1" x14ac:dyDescent="0.3">
      <c r="A17" s="2"/>
      <c r="B17" s="3"/>
      <c r="C17" s="3"/>
      <c r="D17" s="7">
        <v>8</v>
      </c>
      <c r="E17" s="4" t="s">
        <v>27</v>
      </c>
      <c r="F17" s="7">
        <v>8</v>
      </c>
      <c r="G17" s="7">
        <v>2</v>
      </c>
      <c r="H17" s="7"/>
      <c r="I17" s="7"/>
      <c r="J17" s="68">
        <f t="shared" si="0"/>
        <v>93.333333333333329</v>
      </c>
    </row>
    <row r="18" spans="1:10" ht="15.75" thickBot="1" x14ac:dyDescent="0.3">
      <c r="A18" s="2"/>
      <c r="B18" s="3"/>
      <c r="C18" s="3"/>
      <c r="D18" s="7">
        <v>9</v>
      </c>
      <c r="E18" s="4" t="s">
        <v>15</v>
      </c>
      <c r="F18" s="7">
        <v>5</v>
      </c>
      <c r="G18" s="7">
        <v>3</v>
      </c>
      <c r="H18" s="7"/>
      <c r="I18" s="7">
        <v>2</v>
      </c>
      <c r="J18" s="68">
        <f t="shared" si="0"/>
        <v>70</v>
      </c>
    </row>
    <row r="19" spans="1:10" ht="23.25" thickBot="1" x14ac:dyDescent="0.3">
      <c r="A19" s="2"/>
      <c r="B19" s="3"/>
      <c r="C19" s="3"/>
      <c r="D19" s="7">
        <v>10</v>
      </c>
      <c r="E19" s="4" t="s">
        <v>16</v>
      </c>
      <c r="F19" s="7">
        <v>7</v>
      </c>
      <c r="G19" s="7"/>
      <c r="H19" s="7">
        <v>2</v>
      </c>
      <c r="I19" s="7">
        <v>1</v>
      </c>
      <c r="J19" s="68">
        <f t="shared" si="0"/>
        <v>76.666666666666671</v>
      </c>
    </row>
    <row r="20" spans="1:10" ht="15.75" thickBot="1" x14ac:dyDescent="0.3">
      <c r="A20" s="2"/>
      <c r="B20" s="3"/>
      <c r="C20" s="3"/>
      <c r="D20" s="7">
        <v>11</v>
      </c>
      <c r="E20" s="4" t="s">
        <v>20</v>
      </c>
      <c r="F20" s="7">
        <v>9</v>
      </c>
      <c r="G20" s="7">
        <v>1</v>
      </c>
      <c r="H20" s="7"/>
      <c r="I20" s="7"/>
      <c r="J20" s="68">
        <f t="shared" si="0"/>
        <v>96.666666666666671</v>
      </c>
    </row>
    <row r="21" spans="1:10" ht="15.75" thickBot="1" x14ac:dyDescent="0.3">
      <c r="A21" s="2"/>
      <c r="B21" s="3"/>
      <c r="C21" s="3"/>
      <c r="D21" s="7">
        <v>12</v>
      </c>
      <c r="E21" s="4" t="s">
        <v>22</v>
      </c>
      <c r="F21" s="7">
        <v>7</v>
      </c>
      <c r="G21" s="7">
        <v>1</v>
      </c>
      <c r="H21" s="7">
        <v>1</v>
      </c>
      <c r="I21" s="7">
        <v>1</v>
      </c>
      <c r="J21" s="68">
        <f t="shared" si="0"/>
        <v>80</v>
      </c>
    </row>
    <row r="22" spans="1:10" ht="15.75" thickBot="1" x14ac:dyDescent="0.3">
      <c r="A22" s="2"/>
      <c r="B22" s="3"/>
      <c r="C22" s="3"/>
      <c r="D22" s="7">
        <v>13</v>
      </c>
      <c r="E22" s="4" t="s">
        <v>17</v>
      </c>
      <c r="F22" s="7">
        <v>6</v>
      </c>
      <c r="G22" s="7">
        <v>1</v>
      </c>
      <c r="H22" s="7">
        <v>2</v>
      </c>
      <c r="I22" s="7">
        <v>1</v>
      </c>
      <c r="J22" s="68">
        <f t="shared" si="0"/>
        <v>73.333333333333329</v>
      </c>
    </row>
    <row r="23" spans="1:10" ht="15.75" thickBot="1" x14ac:dyDescent="0.3">
      <c r="A23" s="2"/>
      <c r="B23" s="3"/>
      <c r="C23" s="3"/>
      <c r="D23" s="7">
        <v>14</v>
      </c>
      <c r="E23" s="4" t="s">
        <v>18</v>
      </c>
      <c r="F23" s="7">
        <v>6</v>
      </c>
      <c r="G23" s="7">
        <v>1</v>
      </c>
      <c r="H23" s="7">
        <v>2</v>
      </c>
      <c r="I23" s="7">
        <v>1</v>
      </c>
      <c r="J23" s="68">
        <f t="shared" si="0"/>
        <v>73.333333333333329</v>
      </c>
    </row>
    <row r="24" spans="1:10" ht="15.75" thickBot="1" x14ac:dyDescent="0.3">
      <c r="A24" s="2"/>
      <c r="B24" s="3"/>
      <c r="C24" s="3"/>
      <c r="D24" s="7">
        <v>15</v>
      </c>
      <c r="E24" s="4" t="s">
        <v>19</v>
      </c>
      <c r="F24" s="7">
        <v>7</v>
      </c>
      <c r="G24" s="7">
        <v>1</v>
      </c>
      <c r="H24" s="7">
        <v>2</v>
      </c>
      <c r="I24" s="7"/>
      <c r="J24" s="68">
        <f t="shared" si="0"/>
        <v>83.333333333333329</v>
      </c>
    </row>
    <row r="25" spans="1:10" ht="15.75" thickBot="1" x14ac:dyDescent="0.3">
      <c r="A25" s="2"/>
      <c r="B25" s="3"/>
      <c r="C25" s="3"/>
      <c r="D25" s="7"/>
      <c r="E25" s="4" t="s">
        <v>6</v>
      </c>
      <c r="F25" s="79">
        <f t="shared" ref="F25:I25" si="1">SUM(F10:F24)/15</f>
        <v>7.0666666666666664</v>
      </c>
      <c r="G25" s="79">
        <f t="shared" si="1"/>
        <v>1.2666666666666666</v>
      </c>
      <c r="H25" s="79">
        <f t="shared" si="1"/>
        <v>1</v>
      </c>
      <c r="I25" s="79">
        <f t="shared" si="1"/>
        <v>0.66666666666666663</v>
      </c>
      <c r="J25" s="80">
        <f>SUM(J10:J24)/15</f>
        <v>82.444444444444429</v>
      </c>
    </row>
    <row r="26" spans="1:10" ht="28.5" customHeight="1" x14ac:dyDescent="0.25">
      <c r="A26" s="52" t="s">
        <v>136</v>
      </c>
      <c r="B26" s="259">
        <v>14</v>
      </c>
      <c r="C26" s="259">
        <v>7</v>
      </c>
      <c r="D26" s="51">
        <v>21</v>
      </c>
      <c r="E26" s="261"/>
      <c r="F26" s="259">
        <v>3</v>
      </c>
      <c r="G26" s="259">
        <v>2</v>
      </c>
      <c r="H26" s="13">
        <v>1</v>
      </c>
      <c r="I26" s="13">
        <v>0</v>
      </c>
      <c r="J26" s="263" t="s">
        <v>62</v>
      </c>
    </row>
    <row r="27" spans="1:10" ht="15.75" thickBot="1" x14ac:dyDescent="0.3">
      <c r="A27" s="225" t="s">
        <v>57</v>
      </c>
      <c r="B27" s="260"/>
      <c r="C27" s="260"/>
      <c r="D27" s="50"/>
      <c r="E27" s="262"/>
      <c r="F27" s="260"/>
      <c r="G27" s="260"/>
      <c r="H27" s="14"/>
      <c r="I27" s="14"/>
      <c r="J27" s="264"/>
    </row>
    <row r="28" spans="1:10" ht="15.75" thickBot="1" x14ac:dyDescent="0.3">
      <c r="A28" s="2"/>
      <c r="B28" s="3"/>
      <c r="C28" s="3"/>
      <c r="D28" s="7">
        <v>1</v>
      </c>
      <c r="E28" s="4" t="s">
        <v>9</v>
      </c>
      <c r="F28" s="7">
        <v>3</v>
      </c>
      <c r="G28" s="7">
        <v>3</v>
      </c>
      <c r="H28" s="7">
        <v>1</v>
      </c>
      <c r="I28" s="7"/>
      <c r="J28" s="68">
        <f>SUM((F28*3+G28*2+H28*1+I28*0)*100/21)</f>
        <v>76.19047619047619</v>
      </c>
    </row>
    <row r="29" spans="1:10" ht="23.25" thickBot="1" x14ac:dyDescent="0.3">
      <c r="A29" s="2"/>
      <c r="B29" s="3"/>
      <c r="C29" s="3"/>
      <c r="D29" s="7">
        <v>2</v>
      </c>
      <c r="E29" s="4" t="s">
        <v>10</v>
      </c>
      <c r="F29" s="7">
        <v>3</v>
      </c>
      <c r="G29" s="7">
        <v>3</v>
      </c>
      <c r="H29" s="7">
        <v>1</v>
      </c>
      <c r="I29" s="7"/>
      <c r="J29" s="68">
        <f t="shared" ref="J29:J42" si="2">SUM((F29*3+G29*2+H29*1+I29*0)*100/21)</f>
        <v>76.19047619047619</v>
      </c>
    </row>
    <row r="30" spans="1:10" ht="15.75" thickBot="1" x14ac:dyDescent="0.3">
      <c r="A30" s="2"/>
      <c r="B30" s="3"/>
      <c r="C30" s="3"/>
      <c r="D30" s="7">
        <v>3</v>
      </c>
      <c r="E30" s="4" t="s">
        <v>11</v>
      </c>
      <c r="F30" s="7">
        <v>3</v>
      </c>
      <c r="G30" s="7">
        <v>2</v>
      </c>
      <c r="H30" s="7">
        <v>2</v>
      </c>
      <c r="I30" s="7"/>
      <c r="J30" s="68">
        <f t="shared" si="2"/>
        <v>71.428571428571431</v>
      </c>
    </row>
    <row r="31" spans="1:10" ht="15.75" thickBot="1" x14ac:dyDescent="0.3">
      <c r="A31" s="2"/>
      <c r="B31" s="3"/>
      <c r="C31" s="3"/>
      <c r="D31" s="7">
        <v>4</v>
      </c>
      <c r="E31" s="4" t="s">
        <v>12</v>
      </c>
      <c r="F31" s="7">
        <v>3</v>
      </c>
      <c r="G31" s="7">
        <v>3</v>
      </c>
      <c r="H31" s="7">
        <v>1</v>
      </c>
      <c r="I31" s="7"/>
      <c r="J31" s="68">
        <f t="shared" si="2"/>
        <v>76.19047619047619</v>
      </c>
    </row>
    <row r="32" spans="1:10" ht="15.75" thickBot="1" x14ac:dyDescent="0.3">
      <c r="A32" s="2"/>
      <c r="B32" s="3"/>
      <c r="C32" s="3"/>
      <c r="D32" s="7">
        <v>5</v>
      </c>
      <c r="E32" s="4" t="s">
        <v>13</v>
      </c>
      <c r="F32" s="7">
        <v>3</v>
      </c>
      <c r="G32" s="7">
        <v>3</v>
      </c>
      <c r="H32" s="7">
        <v>1</v>
      </c>
      <c r="I32" s="7"/>
      <c r="J32" s="68">
        <f t="shared" si="2"/>
        <v>76.19047619047619</v>
      </c>
    </row>
    <row r="33" spans="1:10" ht="15.75" thickBot="1" x14ac:dyDescent="0.3">
      <c r="A33" s="2"/>
      <c r="B33" s="3"/>
      <c r="C33" s="3"/>
      <c r="D33" s="7">
        <v>6</v>
      </c>
      <c r="E33" s="4" t="s">
        <v>14</v>
      </c>
      <c r="F33" s="7">
        <v>3</v>
      </c>
      <c r="G33" s="7">
        <v>2</v>
      </c>
      <c r="H33" s="7">
        <v>2</v>
      </c>
      <c r="I33" s="7"/>
      <c r="J33" s="68">
        <f t="shared" si="2"/>
        <v>71.428571428571431</v>
      </c>
    </row>
    <row r="34" spans="1:10" ht="15.75" thickBot="1" x14ac:dyDescent="0.3">
      <c r="A34" s="2"/>
      <c r="B34" s="3"/>
      <c r="C34" s="3"/>
      <c r="D34" s="7">
        <v>7</v>
      </c>
      <c r="E34" s="4" t="s">
        <v>21</v>
      </c>
      <c r="F34" s="7">
        <v>3</v>
      </c>
      <c r="G34" s="7">
        <v>3</v>
      </c>
      <c r="H34" s="7">
        <v>1</v>
      </c>
      <c r="I34" s="7"/>
      <c r="J34" s="68">
        <f t="shared" si="2"/>
        <v>76.19047619047619</v>
      </c>
    </row>
    <row r="35" spans="1:10" ht="15.75" thickBot="1" x14ac:dyDescent="0.3">
      <c r="A35" s="2"/>
      <c r="B35" s="3"/>
      <c r="C35" s="3"/>
      <c r="D35" s="7">
        <v>8</v>
      </c>
      <c r="E35" s="4" t="s">
        <v>27</v>
      </c>
      <c r="F35" s="7">
        <v>2</v>
      </c>
      <c r="G35" s="7">
        <v>4</v>
      </c>
      <c r="H35" s="7">
        <v>1</v>
      </c>
      <c r="I35" s="7"/>
      <c r="J35" s="68">
        <f t="shared" si="2"/>
        <v>71.428571428571431</v>
      </c>
    </row>
    <row r="36" spans="1:10" ht="15.75" thickBot="1" x14ac:dyDescent="0.3">
      <c r="A36" s="2"/>
      <c r="B36" s="3"/>
      <c r="C36" s="3"/>
      <c r="D36" s="7">
        <v>9</v>
      </c>
      <c r="E36" s="4" t="s">
        <v>15</v>
      </c>
      <c r="F36" s="7">
        <v>4</v>
      </c>
      <c r="G36" s="7">
        <v>2</v>
      </c>
      <c r="H36" s="7"/>
      <c r="I36" s="7">
        <v>1</v>
      </c>
      <c r="J36" s="68">
        <f t="shared" si="2"/>
        <v>76.19047619047619</v>
      </c>
    </row>
    <row r="37" spans="1:10" ht="23.25" thickBot="1" x14ac:dyDescent="0.3">
      <c r="A37" s="2"/>
      <c r="B37" s="3"/>
      <c r="C37" s="3"/>
      <c r="D37" s="7">
        <v>10</v>
      </c>
      <c r="E37" s="4" t="s">
        <v>16</v>
      </c>
      <c r="F37" s="7">
        <v>3</v>
      </c>
      <c r="G37" s="7">
        <v>3</v>
      </c>
      <c r="H37" s="7">
        <v>1</v>
      </c>
      <c r="I37" s="7"/>
      <c r="J37" s="68">
        <f t="shared" si="2"/>
        <v>76.19047619047619</v>
      </c>
    </row>
    <row r="38" spans="1:10" ht="15.75" thickBot="1" x14ac:dyDescent="0.3">
      <c r="A38" s="2"/>
      <c r="B38" s="3"/>
      <c r="C38" s="3"/>
      <c r="D38" s="7">
        <v>11</v>
      </c>
      <c r="E38" s="4" t="s">
        <v>20</v>
      </c>
      <c r="F38" s="7">
        <v>3</v>
      </c>
      <c r="G38" s="7">
        <v>4</v>
      </c>
      <c r="H38" s="7"/>
      <c r="I38" s="7"/>
      <c r="J38" s="68">
        <f t="shared" si="2"/>
        <v>80.952380952380949</v>
      </c>
    </row>
    <row r="39" spans="1:10" ht="15.75" thickBot="1" x14ac:dyDescent="0.3">
      <c r="A39" s="2"/>
      <c r="B39" s="3"/>
      <c r="C39" s="3"/>
      <c r="D39" s="7">
        <v>12</v>
      </c>
      <c r="E39" s="4" t="s">
        <v>22</v>
      </c>
      <c r="F39" s="7">
        <v>3</v>
      </c>
      <c r="G39" s="7">
        <v>3</v>
      </c>
      <c r="H39" s="7">
        <v>1</v>
      </c>
      <c r="I39" s="7"/>
      <c r="J39" s="68">
        <f t="shared" si="2"/>
        <v>76.19047619047619</v>
      </c>
    </row>
    <row r="40" spans="1:10" ht="15.75" thickBot="1" x14ac:dyDescent="0.3">
      <c r="A40" s="2"/>
      <c r="B40" s="3"/>
      <c r="C40" s="3"/>
      <c r="D40" s="7">
        <v>13</v>
      </c>
      <c r="E40" s="4" t="s">
        <v>17</v>
      </c>
      <c r="F40" s="7">
        <v>4</v>
      </c>
      <c r="G40" s="7">
        <v>3</v>
      </c>
      <c r="H40" s="7"/>
      <c r="I40" s="7"/>
      <c r="J40" s="68">
        <f t="shared" si="2"/>
        <v>85.714285714285708</v>
      </c>
    </row>
    <row r="41" spans="1:10" ht="15.75" thickBot="1" x14ac:dyDescent="0.3">
      <c r="A41" s="2"/>
      <c r="B41" s="3"/>
      <c r="C41" s="3"/>
      <c r="D41" s="7">
        <v>14</v>
      </c>
      <c r="E41" s="4" t="s">
        <v>18</v>
      </c>
      <c r="F41" s="7">
        <v>4</v>
      </c>
      <c r="G41" s="7">
        <v>2</v>
      </c>
      <c r="H41" s="7">
        <v>1</v>
      </c>
      <c r="I41" s="7"/>
      <c r="J41" s="68">
        <f t="shared" si="2"/>
        <v>80.952380952380949</v>
      </c>
    </row>
    <row r="42" spans="1:10" ht="15.75" thickBot="1" x14ac:dyDescent="0.3">
      <c r="A42" s="2"/>
      <c r="B42" s="3"/>
      <c r="C42" s="3"/>
      <c r="D42" s="7">
        <v>15</v>
      </c>
      <c r="E42" s="4" t="s">
        <v>19</v>
      </c>
      <c r="F42" s="7">
        <v>4</v>
      </c>
      <c r="G42" s="7">
        <v>2</v>
      </c>
      <c r="H42" s="7">
        <v>1</v>
      </c>
      <c r="I42" s="7"/>
      <c r="J42" s="68">
        <f t="shared" si="2"/>
        <v>80.952380952380949</v>
      </c>
    </row>
    <row r="43" spans="1:10" ht="15.75" thickBot="1" x14ac:dyDescent="0.3">
      <c r="A43" s="2"/>
      <c r="B43" s="3"/>
      <c r="C43" s="3"/>
      <c r="D43" s="7"/>
      <c r="E43" s="4" t="s">
        <v>6</v>
      </c>
      <c r="F43" s="79">
        <f t="shared" ref="F43:I43" si="3">SUM(F28:F42)/15</f>
        <v>3.2</v>
      </c>
      <c r="G43" s="79">
        <f t="shared" si="3"/>
        <v>2.8</v>
      </c>
      <c r="H43" s="79">
        <f t="shared" si="3"/>
        <v>0.93333333333333335</v>
      </c>
      <c r="I43" s="79">
        <f t="shared" si="3"/>
        <v>6.6666666666666666E-2</v>
      </c>
      <c r="J43" s="80">
        <f>SUM(J28:J42)/15</f>
        <v>76.825396825396822</v>
      </c>
    </row>
    <row r="44" spans="1:10" ht="24" x14ac:dyDescent="0.25">
      <c r="A44" s="52" t="s">
        <v>313</v>
      </c>
      <c r="B44" s="259">
        <v>14</v>
      </c>
      <c r="C44" s="259">
        <v>10</v>
      </c>
      <c r="D44" s="51">
        <v>30</v>
      </c>
      <c r="E44" s="261"/>
      <c r="F44" s="259">
        <v>3</v>
      </c>
      <c r="G44" s="259">
        <v>2</v>
      </c>
      <c r="H44" s="13">
        <v>1</v>
      </c>
      <c r="I44" s="13">
        <v>0</v>
      </c>
      <c r="J44" s="263" t="s">
        <v>62</v>
      </c>
    </row>
    <row r="45" spans="1:10" ht="15.75" thickBot="1" x14ac:dyDescent="0.3">
      <c r="A45" s="220" t="s">
        <v>26</v>
      </c>
      <c r="B45" s="260"/>
      <c r="C45" s="260"/>
      <c r="D45" s="50"/>
      <c r="E45" s="262"/>
      <c r="F45" s="260"/>
      <c r="G45" s="260"/>
      <c r="H45" s="14"/>
      <c r="I45" s="14"/>
      <c r="J45" s="264"/>
    </row>
    <row r="46" spans="1:10" ht="15.75" thickBot="1" x14ac:dyDescent="0.3">
      <c r="A46" s="2"/>
      <c r="B46" s="3"/>
      <c r="C46" s="3"/>
      <c r="D46" s="7">
        <v>1</v>
      </c>
      <c r="E46" s="4" t="s">
        <v>9</v>
      </c>
      <c r="F46" s="7">
        <v>6</v>
      </c>
      <c r="G46" s="7">
        <v>3</v>
      </c>
      <c r="H46" s="7">
        <v>1</v>
      </c>
      <c r="I46" s="7"/>
      <c r="J46" s="68">
        <f>SUM((F46*3+G46*2+H46*1+I46*0)*100/30)</f>
        <v>83.333333333333329</v>
      </c>
    </row>
    <row r="47" spans="1:10" ht="23.25" thickBot="1" x14ac:dyDescent="0.3">
      <c r="A47" s="2"/>
      <c r="B47" s="3"/>
      <c r="C47" s="3"/>
      <c r="D47" s="7">
        <v>2</v>
      </c>
      <c r="E47" s="4" t="s">
        <v>10</v>
      </c>
      <c r="F47" s="7">
        <v>7</v>
      </c>
      <c r="G47" s="7">
        <v>2</v>
      </c>
      <c r="H47" s="7">
        <v>1</v>
      </c>
      <c r="I47" s="7"/>
      <c r="J47" s="68">
        <f t="shared" ref="J47:J60" si="4">SUM((F47*3+G47*2+H47*1+I47*0)*100/30)</f>
        <v>86.666666666666671</v>
      </c>
    </row>
    <row r="48" spans="1:10" ht="15.75" thickBot="1" x14ac:dyDescent="0.3">
      <c r="A48" s="2"/>
      <c r="B48" s="3"/>
      <c r="C48" s="3"/>
      <c r="D48" s="7">
        <v>3</v>
      </c>
      <c r="E48" s="4" t="s">
        <v>11</v>
      </c>
      <c r="F48" s="7">
        <v>7</v>
      </c>
      <c r="G48" s="7">
        <v>2</v>
      </c>
      <c r="H48" s="7">
        <v>1</v>
      </c>
      <c r="I48" s="7"/>
      <c r="J48" s="68">
        <f t="shared" si="4"/>
        <v>86.666666666666671</v>
      </c>
    </row>
    <row r="49" spans="1:10" ht="15.75" thickBot="1" x14ac:dyDescent="0.3">
      <c r="A49" s="2"/>
      <c r="B49" s="3"/>
      <c r="C49" s="3"/>
      <c r="D49" s="7">
        <v>4</v>
      </c>
      <c r="E49" s="4" t="s">
        <v>12</v>
      </c>
      <c r="F49" s="7">
        <v>6</v>
      </c>
      <c r="G49" s="7">
        <v>4</v>
      </c>
      <c r="H49" s="7"/>
      <c r="I49" s="7"/>
      <c r="J49" s="68">
        <f t="shared" si="4"/>
        <v>86.666666666666671</v>
      </c>
    </row>
    <row r="50" spans="1:10" ht="15.75" thickBot="1" x14ac:dyDescent="0.3">
      <c r="A50" s="2"/>
      <c r="B50" s="3"/>
      <c r="C50" s="3"/>
      <c r="D50" s="7">
        <v>5</v>
      </c>
      <c r="E50" s="4" t="s">
        <v>13</v>
      </c>
      <c r="F50" s="7">
        <v>6</v>
      </c>
      <c r="G50" s="7">
        <v>3</v>
      </c>
      <c r="H50" s="7">
        <v>1</v>
      </c>
      <c r="I50" s="7"/>
      <c r="J50" s="68">
        <f t="shared" si="4"/>
        <v>83.333333333333329</v>
      </c>
    </row>
    <row r="51" spans="1:10" ht="15.75" thickBot="1" x14ac:dyDescent="0.3">
      <c r="A51" s="2"/>
      <c r="B51" s="3"/>
      <c r="C51" s="3"/>
      <c r="D51" s="7">
        <v>6</v>
      </c>
      <c r="E51" s="4" t="s">
        <v>14</v>
      </c>
      <c r="F51" s="7">
        <v>8</v>
      </c>
      <c r="G51" s="7">
        <v>2</v>
      </c>
      <c r="H51" s="7"/>
      <c r="I51" s="7"/>
      <c r="J51" s="68">
        <f t="shared" si="4"/>
        <v>93.333333333333329</v>
      </c>
    </row>
    <row r="52" spans="1:10" ht="15.75" thickBot="1" x14ac:dyDescent="0.3">
      <c r="A52" s="2"/>
      <c r="B52" s="3"/>
      <c r="C52" s="3"/>
      <c r="D52" s="7">
        <v>7</v>
      </c>
      <c r="E52" s="4" t="s">
        <v>21</v>
      </c>
      <c r="F52" s="7">
        <v>7</v>
      </c>
      <c r="G52" s="7">
        <v>3</v>
      </c>
      <c r="H52" s="7"/>
      <c r="I52" s="7"/>
      <c r="J52" s="68">
        <f t="shared" si="4"/>
        <v>90</v>
      </c>
    </row>
    <row r="53" spans="1:10" ht="15.75" thickBot="1" x14ac:dyDescent="0.3">
      <c r="A53" s="2"/>
      <c r="B53" s="3"/>
      <c r="C53" s="3"/>
      <c r="D53" s="7">
        <v>8</v>
      </c>
      <c r="E53" s="4" t="s">
        <v>27</v>
      </c>
      <c r="F53" s="7">
        <v>6</v>
      </c>
      <c r="G53" s="7">
        <v>2</v>
      </c>
      <c r="H53" s="7">
        <v>2</v>
      </c>
      <c r="I53" s="7"/>
      <c r="J53" s="68">
        <f t="shared" si="4"/>
        <v>80</v>
      </c>
    </row>
    <row r="54" spans="1:10" ht="15.75" thickBot="1" x14ac:dyDescent="0.3">
      <c r="A54" s="2"/>
      <c r="B54" s="3"/>
      <c r="C54" s="3"/>
      <c r="D54" s="7">
        <v>9</v>
      </c>
      <c r="E54" s="4" t="s">
        <v>15</v>
      </c>
      <c r="F54" s="7">
        <v>5</v>
      </c>
      <c r="G54" s="7">
        <v>3</v>
      </c>
      <c r="H54" s="7">
        <v>2</v>
      </c>
      <c r="I54" s="7"/>
      <c r="J54" s="68">
        <f t="shared" si="4"/>
        <v>76.666666666666671</v>
      </c>
    </row>
    <row r="55" spans="1:10" ht="23.25" thickBot="1" x14ac:dyDescent="0.3">
      <c r="A55" s="2"/>
      <c r="B55" s="3"/>
      <c r="C55" s="3"/>
      <c r="D55" s="7">
        <v>10</v>
      </c>
      <c r="E55" s="4" t="s">
        <v>16</v>
      </c>
      <c r="F55" s="7">
        <v>7</v>
      </c>
      <c r="G55" s="7">
        <v>2</v>
      </c>
      <c r="H55" s="7">
        <v>1</v>
      </c>
      <c r="I55" s="7"/>
      <c r="J55" s="68">
        <f t="shared" si="4"/>
        <v>86.666666666666671</v>
      </c>
    </row>
    <row r="56" spans="1:10" ht="15.75" thickBot="1" x14ac:dyDescent="0.3">
      <c r="A56" s="2"/>
      <c r="B56" s="3"/>
      <c r="C56" s="3"/>
      <c r="D56" s="7">
        <v>11</v>
      </c>
      <c r="E56" s="4" t="s">
        <v>20</v>
      </c>
      <c r="F56" s="7">
        <v>8</v>
      </c>
      <c r="G56" s="7">
        <v>2</v>
      </c>
      <c r="H56" s="7"/>
      <c r="I56" s="7"/>
      <c r="J56" s="68">
        <f t="shared" si="4"/>
        <v>93.333333333333329</v>
      </c>
    </row>
    <row r="57" spans="1:10" ht="15.75" thickBot="1" x14ac:dyDescent="0.3">
      <c r="A57" s="2"/>
      <c r="B57" s="3"/>
      <c r="C57" s="3"/>
      <c r="D57" s="7">
        <v>12</v>
      </c>
      <c r="E57" s="4" t="s">
        <v>22</v>
      </c>
      <c r="F57" s="7">
        <v>7</v>
      </c>
      <c r="G57" s="7">
        <v>2</v>
      </c>
      <c r="H57" s="7">
        <v>1</v>
      </c>
      <c r="I57" s="7"/>
      <c r="J57" s="68">
        <f t="shared" si="4"/>
        <v>86.666666666666671</v>
      </c>
    </row>
    <row r="58" spans="1:10" ht="15.75" thickBot="1" x14ac:dyDescent="0.3">
      <c r="A58" s="2"/>
      <c r="B58" s="3"/>
      <c r="C58" s="3"/>
      <c r="D58" s="7">
        <v>13</v>
      </c>
      <c r="E58" s="4" t="s">
        <v>17</v>
      </c>
      <c r="F58" s="7">
        <v>8</v>
      </c>
      <c r="G58" s="7">
        <v>2</v>
      </c>
      <c r="H58" s="7"/>
      <c r="I58" s="7"/>
      <c r="J58" s="68">
        <f t="shared" si="4"/>
        <v>93.333333333333329</v>
      </c>
    </row>
    <row r="59" spans="1:10" ht="15.75" thickBot="1" x14ac:dyDescent="0.3">
      <c r="A59" s="2"/>
      <c r="B59" s="3"/>
      <c r="C59" s="3"/>
      <c r="D59" s="7">
        <v>14</v>
      </c>
      <c r="E59" s="4" t="s">
        <v>18</v>
      </c>
      <c r="F59" s="7">
        <v>8</v>
      </c>
      <c r="G59" s="7">
        <v>2</v>
      </c>
      <c r="H59" s="7"/>
      <c r="I59" s="7"/>
      <c r="J59" s="68">
        <f t="shared" si="4"/>
        <v>93.333333333333329</v>
      </c>
    </row>
    <row r="60" spans="1:10" ht="15.75" thickBot="1" x14ac:dyDescent="0.3">
      <c r="A60" s="2"/>
      <c r="B60" s="3"/>
      <c r="C60" s="3"/>
      <c r="D60" s="7">
        <v>15</v>
      </c>
      <c r="E60" s="4" t="s">
        <v>19</v>
      </c>
      <c r="F60" s="7">
        <v>7</v>
      </c>
      <c r="G60" s="7">
        <v>2</v>
      </c>
      <c r="H60" s="7">
        <v>1</v>
      </c>
      <c r="I60" s="7"/>
      <c r="J60" s="68">
        <f t="shared" si="4"/>
        <v>86.666666666666671</v>
      </c>
    </row>
    <row r="61" spans="1:10" ht="15.75" thickBot="1" x14ac:dyDescent="0.3">
      <c r="A61" s="2"/>
      <c r="B61" s="3"/>
      <c r="C61" s="3"/>
      <c r="D61" s="7"/>
      <c r="E61" s="4" t="s">
        <v>6</v>
      </c>
      <c r="F61" s="79">
        <f t="shared" ref="F61:I61" si="5">SUM(F46:F60)/15</f>
        <v>6.8666666666666663</v>
      </c>
      <c r="G61" s="79">
        <f t="shared" si="5"/>
        <v>2.4</v>
      </c>
      <c r="H61" s="79">
        <f t="shared" si="5"/>
        <v>0.73333333333333328</v>
      </c>
      <c r="I61" s="79">
        <f t="shared" si="5"/>
        <v>0</v>
      </c>
      <c r="J61" s="80">
        <f>SUM(J46:J60)/15</f>
        <v>87.1111111111111</v>
      </c>
    </row>
    <row r="62" spans="1:10" ht="24.6" customHeight="1" x14ac:dyDescent="0.25">
      <c r="A62" s="52" t="s">
        <v>314</v>
      </c>
      <c r="B62" s="259">
        <v>14</v>
      </c>
      <c r="C62" s="259">
        <v>10</v>
      </c>
      <c r="D62" s="51">
        <v>30</v>
      </c>
      <c r="E62" s="261"/>
      <c r="F62" s="259">
        <v>3</v>
      </c>
      <c r="G62" s="259">
        <v>2</v>
      </c>
      <c r="H62" s="13">
        <v>1</v>
      </c>
      <c r="I62" s="13">
        <v>0</v>
      </c>
      <c r="J62" s="263" t="s">
        <v>62</v>
      </c>
    </row>
    <row r="63" spans="1:10" ht="15.75" thickBot="1" x14ac:dyDescent="0.3">
      <c r="A63" s="50" t="s">
        <v>44</v>
      </c>
      <c r="B63" s="260"/>
      <c r="C63" s="260"/>
      <c r="D63" s="50"/>
      <c r="E63" s="262"/>
      <c r="F63" s="260"/>
      <c r="G63" s="260"/>
      <c r="H63" s="14"/>
      <c r="I63" s="14"/>
      <c r="J63" s="264"/>
    </row>
    <row r="64" spans="1:10" ht="15.75" thickBot="1" x14ac:dyDescent="0.3">
      <c r="A64" s="2"/>
      <c r="B64" s="3"/>
      <c r="C64" s="3"/>
      <c r="D64" s="7">
        <v>1</v>
      </c>
      <c r="E64" s="4" t="s">
        <v>9</v>
      </c>
      <c r="F64" s="7">
        <v>9</v>
      </c>
      <c r="G64" s="7">
        <v>1</v>
      </c>
      <c r="H64" s="7"/>
      <c r="I64" s="7"/>
      <c r="J64" s="68">
        <f>SUM((F64*3+G64*2+H64*1+I64*0)*100/30)</f>
        <v>96.666666666666671</v>
      </c>
    </row>
    <row r="65" spans="1:10" ht="23.25" thickBot="1" x14ac:dyDescent="0.3">
      <c r="A65" s="2"/>
      <c r="B65" s="3"/>
      <c r="C65" s="3"/>
      <c r="D65" s="7">
        <v>2</v>
      </c>
      <c r="E65" s="4" t="s">
        <v>10</v>
      </c>
      <c r="F65" s="7">
        <v>9</v>
      </c>
      <c r="G65" s="7">
        <v>1</v>
      </c>
      <c r="H65" s="7"/>
      <c r="I65" s="7"/>
      <c r="J65" s="68">
        <f t="shared" ref="J65:J78" si="6">SUM((F65*3+G65*2+H65*1+I65*0)*100/30)</f>
        <v>96.666666666666671</v>
      </c>
    </row>
    <row r="66" spans="1:10" ht="15.75" thickBot="1" x14ac:dyDescent="0.3">
      <c r="A66" s="2"/>
      <c r="B66" s="3"/>
      <c r="C66" s="3"/>
      <c r="D66" s="7">
        <v>3</v>
      </c>
      <c r="E66" s="4" t="s">
        <v>11</v>
      </c>
      <c r="F66" s="7">
        <v>9</v>
      </c>
      <c r="G66" s="7">
        <v>1</v>
      </c>
      <c r="H66" s="7"/>
      <c r="I66" s="7"/>
      <c r="J66" s="68">
        <f t="shared" si="6"/>
        <v>96.666666666666671</v>
      </c>
    </row>
    <row r="67" spans="1:10" ht="15.75" thickBot="1" x14ac:dyDescent="0.3">
      <c r="A67" s="2"/>
      <c r="B67" s="3"/>
      <c r="C67" s="3"/>
      <c r="D67" s="7">
        <v>4</v>
      </c>
      <c r="E67" s="4" t="s">
        <v>12</v>
      </c>
      <c r="F67" s="7">
        <v>8</v>
      </c>
      <c r="G67" s="7">
        <v>1</v>
      </c>
      <c r="H67" s="7">
        <v>1</v>
      </c>
      <c r="I67" s="7"/>
      <c r="J67" s="68">
        <f t="shared" si="6"/>
        <v>90</v>
      </c>
    </row>
    <row r="68" spans="1:10" ht="15.75" thickBot="1" x14ac:dyDescent="0.3">
      <c r="A68" s="2"/>
      <c r="B68" s="3"/>
      <c r="C68" s="3"/>
      <c r="D68" s="7">
        <v>5</v>
      </c>
      <c r="E68" s="4" t="s">
        <v>13</v>
      </c>
      <c r="F68" s="7">
        <v>8</v>
      </c>
      <c r="G68" s="7">
        <v>2</v>
      </c>
      <c r="H68" s="7"/>
      <c r="I68" s="7"/>
      <c r="J68" s="68">
        <f t="shared" si="6"/>
        <v>93.333333333333329</v>
      </c>
    </row>
    <row r="69" spans="1:10" ht="15.75" thickBot="1" x14ac:dyDescent="0.3">
      <c r="A69" s="2"/>
      <c r="B69" s="3"/>
      <c r="C69" s="3"/>
      <c r="D69" s="7">
        <v>6</v>
      </c>
      <c r="E69" s="4" t="s">
        <v>14</v>
      </c>
      <c r="F69" s="7">
        <v>9</v>
      </c>
      <c r="G69" s="7">
        <v>1</v>
      </c>
      <c r="H69" s="7"/>
      <c r="I69" s="7"/>
      <c r="J69" s="68">
        <f t="shared" si="6"/>
        <v>96.666666666666671</v>
      </c>
    </row>
    <row r="70" spans="1:10" ht="15.75" thickBot="1" x14ac:dyDescent="0.3">
      <c r="A70" s="2"/>
      <c r="B70" s="3"/>
      <c r="C70" s="3"/>
      <c r="D70" s="7">
        <v>7</v>
      </c>
      <c r="E70" s="4" t="s">
        <v>21</v>
      </c>
      <c r="F70" s="7">
        <v>9</v>
      </c>
      <c r="G70" s="7">
        <v>1</v>
      </c>
      <c r="H70" s="7"/>
      <c r="I70" s="7"/>
      <c r="J70" s="68">
        <f t="shared" si="6"/>
        <v>96.666666666666671</v>
      </c>
    </row>
    <row r="71" spans="1:10" ht="15.75" thickBot="1" x14ac:dyDescent="0.3">
      <c r="A71" s="2"/>
      <c r="B71" s="3"/>
      <c r="C71" s="3"/>
      <c r="D71" s="7">
        <v>8</v>
      </c>
      <c r="E71" s="4" t="s">
        <v>27</v>
      </c>
      <c r="F71" s="7">
        <v>8</v>
      </c>
      <c r="G71" s="7">
        <v>2</v>
      </c>
      <c r="H71" s="7"/>
      <c r="I71" s="7"/>
      <c r="J71" s="68">
        <f t="shared" si="6"/>
        <v>93.333333333333329</v>
      </c>
    </row>
    <row r="72" spans="1:10" ht="15.75" thickBot="1" x14ac:dyDescent="0.3">
      <c r="A72" s="2"/>
      <c r="B72" s="3"/>
      <c r="C72" s="3"/>
      <c r="D72" s="7">
        <v>9</v>
      </c>
      <c r="E72" s="4" t="s">
        <v>15</v>
      </c>
      <c r="F72" s="7">
        <v>6</v>
      </c>
      <c r="G72" s="7">
        <v>4</v>
      </c>
      <c r="H72" s="7"/>
      <c r="I72" s="7"/>
      <c r="J72" s="68">
        <f t="shared" si="6"/>
        <v>86.666666666666671</v>
      </c>
    </row>
    <row r="73" spans="1:10" ht="23.25" thickBot="1" x14ac:dyDescent="0.3">
      <c r="A73" s="2"/>
      <c r="B73" s="3"/>
      <c r="C73" s="3"/>
      <c r="D73" s="7">
        <v>10</v>
      </c>
      <c r="E73" s="4" t="s">
        <v>16</v>
      </c>
      <c r="F73" s="7">
        <v>7</v>
      </c>
      <c r="G73" s="7">
        <v>2</v>
      </c>
      <c r="H73" s="7">
        <v>1</v>
      </c>
      <c r="I73" s="7"/>
      <c r="J73" s="68">
        <f t="shared" si="6"/>
        <v>86.666666666666671</v>
      </c>
    </row>
    <row r="74" spans="1:10" ht="15.75" thickBot="1" x14ac:dyDescent="0.3">
      <c r="A74" s="2"/>
      <c r="B74" s="3"/>
      <c r="C74" s="3"/>
      <c r="D74" s="7">
        <v>11</v>
      </c>
      <c r="E74" s="4" t="s">
        <v>20</v>
      </c>
      <c r="F74" s="7">
        <v>6</v>
      </c>
      <c r="G74" s="7">
        <v>3</v>
      </c>
      <c r="H74" s="7">
        <v>1</v>
      </c>
      <c r="I74" s="7"/>
      <c r="J74" s="68">
        <f t="shared" si="6"/>
        <v>83.333333333333329</v>
      </c>
    </row>
    <row r="75" spans="1:10" ht="15.75" thickBot="1" x14ac:dyDescent="0.3">
      <c r="A75" s="2"/>
      <c r="B75" s="3"/>
      <c r="C75" s="3"/>
      <c r="D75" s="7">
        <v>12</v>
      </c>
      <c r="E75" s="4" t="s">
        <v>22</v>
      </c>
      <c r="F75" s="7">
        <v>8</v>
      </c>
      <c r="G75" s="7">
        <v>2</v>
      </c>
      <c r="H75" s="7"/>
      <c r="I75" s="7"/>
      <c r="J75" s="68">
        <f t="shared" si="6"/>
        <v>93.333333333333329</v>
      </c>
    </row>
    <row r="76" spans="1:10" ht="15.75" thickBot="1" x14ac:dyDescent="0.3">
      <c r="A76" s="2"/>
      <c r="B76" s="3"/>
      <c r="C76" s="3"/>
      <c r="D76" s="7">
        <v>13</v>
      </c>
      <c r="E76" s="4" t="s">
        <v>17</v>
      </c>
      <c r="F76" s="7">
        <v>9</v>
      </c>
      <c r="G76" s="7"/>
      <c r="H76" s="7">
        <v>1</v>
      </c>
      <c r="I76" s="7"/>
      <c r="J76" s="68">
        <f t="shared" si="6"/>
        <v>93.333333333333329</v>
      </c>
    </row>
    <row r="77" spans="1:10" ht="15.75" thickBot="1" x14ac:dyDescent="0.3">
      <c r="A77" s="2"/>
      <c r="B77" s="3"/>
      <c r="C77" s="3"/>
      <c r="D77" s="7">
        <v>14</v>
      </c>
      <c r="E77" s="4" t="s">
        <v>18</v>
      </c>
      <c r="F77" s="7">
        <v>9</v>
      </c>
      <c r="G77" s="7">
        <v>1</v>
      </c>
      <c r="H77" s="7"/>
      <c r="I77" s="7"/>
      <c r="J77" s="68">
        <f t="shared" si="6"/>
        <v>96.666666666666671</v>
      </c>
    </row>
    <row r="78" spans="1:10" ht="15.75" thickBot="1" x14ac:dyDescent="0.3">
      <c r="A78" s="2"/>
      <c r="B78" s="3"/>
      <c r="C78" s="3"/>
      <c r="D78" s="7">
        <v>15</v>
      </c>
      <c r="E78" s="4" t="s">
        <v>19</v>
      </c>
      <c r="F78" s="7">
        <v>9</v>
      </c>
      <c r="G78" s="7">
        <v>1</v>
      </c>
      <c r="H78" s="7"/>
      <c r="I78" s="7"/>
      <c r="J78" s="68">
        <f t="shared" si="6"/>
        <v>96.666666666666671</v>
      </c>
    </row>
    <row r="79" spans="1:10" ht="15.75" thickBot="1" x14ac:dyDescent="0.3">
      <c r="A79" s="2"/>
      <c r="B79" s="3"/>
      <c r="C79" s="3"/>
      <c r="D79" s="7"/>
      <c r="E79" s="4" t="s">
        <v>6</v>
      </c>
      <c r="F79" s="79">
        <f t="shared" ref="F79:I79" si="7">SUM(F64:F78)/15</f>
        <v>8.1999999999999993</v>
      </c>
      <c r="G79" s="79">
        <f t="shared" si="7"/>
        <v>1.5333333333333334</v>
      </c>
      <c r="H79" s="79">
        <f t="shared" si="7"/>
        <v>0.26666666666666666</v>
      </c>
      <c r="I79" s="79">
        <f t="shared" si="7"/>
        <v>0</v>
      </c>
      <c r="J79" s="80">
        <f>SUM(J64:J78)/15</f>
        <v>93.111111111111114</v>
      </c>
    </row>
    <row r="80" spans="1:10" ht="36" x14ac:dyDescent="0.25">
      <c r="A80" s="52" t="s">
        <v>315</v>
      </c>
      <c r="B80" s="259">
        <v>14</v>
      </c>
      <c r="C80" s="259">
        <v>5</v>
      </c>
      <c r="D80" s="51">
        <v>15</v>
      </c>
      <c r="E80" s="261"/>
      <c r="F80" s="259">
        <v>3</v>
      </c>
      <c r="G80" s="259">
        <v>2</v>
      </c>
      <c r="H80" s="13">
        <v>1</v>
      </c>
      <c r="I80" s="13">
        <v>0</v>
      </c>
      <c r="J80" s="263" t="s">
        <v>62</v>
      </c>
    </row>
    <row r="81" spans="1:10" ht="17.25" customHeight="1" thickBot="1" x14ac:dyDescent="0.3">
      <c r="A81" s="220" t="s">
        <v>156</v>
      </c>
      <c r="B81" s="260"/>
      <c r="C81" s="260"/>
      <c r="D81" s="50"/>
      <c r="E81" s="262"/>
      <c r="F81" s="260"/>
      <c r="G81" s="260"/>
      <c r="H81" s="14"/>
      <c r="I81" s="14"/>
      <c r="J81" s="264"/>
    </row>
    <row r="82" spans="1:10" ht="15.75" thickBot="1" x14ac:dyDescent="0.3">
      <c r="A82" s="2"/>
      <c r="B82" s="3"/>
      <c r="C82" s="3"/>
      <c r="D82" s="7">
        <v>1</v>
      </c>
      <c r="E82" s="4" t="s">
        <v>9</v>
      </c>
      <c r="F82" s="7">
        <v>3</v>
      </c>
      <c r="G82" s="7">
        <v>2</v>
      </c>
      <c r="H82" s="7"/>
      <c r="I82" s="7"/>
      <c r="J82" s="68">
        <f>SUM((F82*3+G82*2+H82*1+I82*0)*100/15)</f>
        <v>86.666666666666671</v>
      </c>
    </row>
    <row r="83" spans="1:10" ht="23.25" thickBot="1" x14ac:dyDescent="0.3">
      <c r="A83" s="2"/>
      <c r="B83" s="3"/>
      <c r="C83" s="3"/>
      <c r="D83" s="7">
        <v>2</v>
      </c>
      <c r="E83" s="4" t="s">
        <v>10</v>
      </c>
      <c r="F83" s="7">
        <v>2</v>
      </c>
      <c r="G83" s="7">
        <v>3</v>
      </c>
      <c r="H83" s="7"/>
      <c r="I83" s="7"/>
      <c r="J83" s="68">
        <f t="shared" ref="J83:J96" si="8">SUM((F83*3+G83*2+H83*1+I83*0)*100/15)</f>
        <v>80</v>
      </c>
    </row>
    <row r="84" spans="1:10" ht="15.75" thickBot="1" x14ac:dyDescent="0.3">
      <c r="A84" s="2"/>
      <c r="B84" s="3"/>
      <c r="C84" s="3"/>
      <c r="D84" s="7">
        <v>3</v>
      </c>
      <c r="E84" s="4" t="s">
        <v>11</v>
      </c>
      <c r="F84" s="7">
        <v>3</v>
      </c>
      <c r="G84" s="7">
        <v>2</v>
      </c>
      <c r="H84" s="7"/>
      <c r="I84" s="7"/>
      <c r="J84" s="68">
        <f t="shared" si="8"/>
        <v>86.666666666666671</v>
      </c>
    </row>
    <row r="85" spans="1:10" ht="15.75" thickBot="1" x14ac:dyDescent="0.3">
      <c r="A85" s="2"/>
      <c r="B85" s="3"/>
      <c r="C85" s="3"/>
      <c r="D85" s="7">
        <v>4</v>
      </c>
      <c r="E85" s="4" t="s">
        <v>12</v>
      </c>
      <c r="F85" s="7">
        <v>3</v>
      </c>
      <c r="G85" s="7">
        <v>2</v>
      </c>
      <c r="H85" s="7"/>
      <c r="I85" s="7"/>
      <c r="J85" s="68">
        <f t="shared" si="8"/>
        <v>86.666666666666671</v>
      </c>
    </row>
    <row r="86" spans="1:10" ht="15.75" thickBot="1" x14ac:dyDescent="0.3">
      <c r="A86" s="2"/>
      <c r="B86" s="3"/>
      <c r="C86" s="3"/>
      <c r="D86" s="7">
        <v>5</v>
      </c>
      <c r="E86" s="4" t="s">
        <v>13</v>
      </c>
      <c r="F86" s="7">
        <v>1</v>
      </c>
      <c r="G86" s="7">
        <v>4</v>
      </c>
      <c r="H86" s="7"/>
      <c r="I86" s="7"/>
      <c r="J86" s="68">
        <f t="shared" si="8"/>
        <v>73.333333333333329</v>
      </c>
    </row>
    <row r="87" spans="1:10" ht="15.75" thickBot="1" x14ac:dyDescent="0.3">
      <c r="A87" s="2"/>
      <c r="B87" s="3"/>
      <c r="C87" s="3"/>
      <c r="D87" s="7">
        <v>6</v>
      </c>
      <c r="E87" s="4" t="s">
        <v>14</v>
      </c>
      <c r="F87" s="7">
        <v>1</v>
      </c>
      <c r="G87" s="7">
        <v>4</v>
      </c>
      <c r="H87" s="7"/>
      <c r="I87" s="7"/>
      <c r="J87" s="68">
        <f t="shared" si="8"/>
        <v>73.333333333333329</v>
      </c>
    </row>
    <row r="88" spans="1:10" ht="15.75" thickBot="1" x14ac:dyDescent="0.3">
      <c r="A88" s="2"/>
      <c r="B88" s="3"/>
      <c r="C88" s="3"/>
      <c r="D88" s="7">
        <v>7</v>
      </c>
      <c r="E88" s="4" t="s">
        <v>21</v>
      </c>
      <c r="F88" s="7">
        <v>3</v>
      </c>
      <c r="G88" s="7">
        <v>2</v>
      </c>
      <c r="H88" s="7"/>
      <c r="I88" s="7"/>
      <c r="J88" s="68">
        <f t="shared" si="8"/>
        <v>86.666666666666671</v>
      </c>
    </row>
    <row r="89" spans="1:10" ht="15.75" thickBot="1" x14ac:dyDescent="0.3">
      <c r="A89" s="2"/>
      <c r="B89" s="3"/>
      <c r="C89" s="3"/>
      <c r="D89" s="7">
        <v>8</v>
      </c>
      <c r="E89" s="4" t="s">
        <v>27</v>
      </c>
      <c r="F89" s="7">
        <v>3</v>
      </c>
      <c r="G89" s="7">
        <v>2</v>
      </c>
      <c r="H89" s="7"/>
      <c r="I89" s="7"/>
      <c r="J89" s="68">
        <f t="shared" si="8"/>
        <v>86.666666666666671</v>
      </c>
    </row>
    <row r="90" spans="1:10" ht="15.75" thickBot="1" x14ac:dyDescent="0.3">
      <c r="A90" s="2"/>
      <c r="B90" s="3"/>
      <c r="C90" s="3"/>
      <c r="D90" s="7">
        <v>9</v>
      </c>
      <c r="E90" s="4" t="s">
        <v>15</v>
      </c>
      <c r="F90" s="7">
        <v>1</v>
      </c>
      <c r="G90" s="7">
        <v>3</v>
      </c>
      <c r="H90" s="7">
        <v>1</v>
      </c>
      <c r="I90" s="7"/>
      <c r="J90" s="68">
        <f t="shared" si="8"/>
        <v>66.666666666666671</v>
      </c>
    </row>
    <row r="91" spans="1:10" ht="23.25" thickBot="1" x14ac:dyDescent="0.3">
      <c r="A91" s="2"/>
      <c r="B91" s="3"/>
      <c r="C91" s="3"/>
      <c r="D91" s="7">
        <v>10</v>
      </c>
      <c r="E91" s="4" t="s">
        <v>16</v>
      </c>
      <c r="F91" s="7">
        <v>1</v>
      </c>
      <c r="G91" s="7">
        <v>2</v>
      </c>
      <c r="H91" s="7">
        <v>2</v>
      </c>
      <c r="I91" s="7"/>
      <c r="J91" s="68">
        <f t="shared" si="8"/>
        <v>60</v>
      </c>
    </row>
    <row r="92" spans="1:10" ht="15.75" thickBot="1" x14ac:dyDescent="0.3">
      <c r="A92" s="2"/>
      <c r="B92" s="3"/>
      <c r="C92" s="3"/>
      <c r="D92" s="7">
        <v>11</v>
      </c>
      <c r="E92" s="4" t="s">
        <v>20</v>
      </c>
      <c r="F92" s="7">
        <v>3</v>
      </c>
      <c r="G92" s="7">
        <v>2</v>
      </c>
      <c r="H92" s="7"/>
      <c r="I92" s="7"/>
      <c r="J92" s="68">
        <f t="shared" si="8"/>
        <v>86.666666666666671</v>
      </c>
    </row>
    <row r="93" spans="1:10" ht="15.75" thickBot="1" x14ac:dyDescent="0.3">
      <c r="A93" s="2"/>
      <c r="B93" s="3"/>
      <c r="C93" s="3"/>
      <c r="D93" s="7">
        <v>12</v>
      </c>
      <c r="E93" s="4" t="s">
        <v>22</v>
      </c>
      <c r="F93" s="7">
        <v>3</v>
      </c>
      <c r="G93" s="7">
        <v>2</v>
      </c>
      <c r="H93" s="7"/>
      <c r="I93" s="7"/>
      <c r="J93" s="68">
        <f t="shared" si="8"/>
        <v>86.666666666666671</v>
      </c>
    </row>
    <row r="94" spans="1:10" ht="15.75" thickBot="1" x14ac:dyDescent="0.3">
      <c r="A94" s="2"/>
      <c r="B94" s="3"/>
      <c r="C94" s="3"/>
      <c r="D94" s="7">
        <v>13</v>
      </c>
      <c r="E94" s="4" t="s">
        <v>17</v>
      </c>
      <c r="F94" s="7">
        <v>2</v>
      </c>
      <c r="G94" s="7">
        <v>3</v>
      </c>
      <c r="H94" s="7"/>
      <c r="I94" s="7"/>
      <c r="J94" s="68">
        <f t="shared" si="8"/>
        <v>80</v>
      </c>
    </row>
    <row r="95" spans="1:10" ht="15.75" thickBot="1" x14ac:dyDescent="0.3">
      <c r="A95" s="2"/>
      <c r="B95" s="3"/>
      <c r="C95" s="3"/>
      <c r="D95" s="7">
        <v>14</v>
      </c>
      <c r="E95" s="4" t="s">
        <v>18</v>
      </c>
      <c r="F95" s="7">
        <v>2</v>
      </c>
      <c r="G95" s="7">
        <v>3</v>
      </c>
      <c r="H95" s="7"/>
      <c r="I95" s="7"/>
      <c r="J95" s="68">
        <f t="shared" si="8"/>
        <v>80</v>
      </c>
    </row>
    <row r="96" spans="1:10" ht="15.75" thickBot="1" x14ac:dyDescent="0.3">
      <c r="A96" s="2"/>
      <c r="B96" s="3"/>
      <c r="C96" s="3"/>
      <c r="D96" s="7">
        <v>15</v>
      </c>
      <c r="E96" s="4" t="s">
        <v>19</v>
      </c>
      <c r="F96" s="7">
        <v>3</v>
      </c>
      <c r="G96" s="7">
        <v>2</v>
      </c>
      <c r="H96" s="7"/>
      <c r="I96" s="7"/>
      <c r="J96" s="68">
        <f t="shared" si="8"/>
        <v>86.666666666666671</v>
      </c>
    </row>
    <row r="97" spans="1:10" ht="15.75" thickBot="1" x14ac:dyDescent="0.3">
      <c r="A97" s="2"/>
      <c r="B97" s="3"/>
      <c r="C97" s="3"/>
      <c r="D97" s="7"/>
      <c r="E97" s="4" t="s">
        <v>6</v>
      </c>
      <c r="F97" s="79">
        <f t="shared" ref="F97:I97" si="9">SUM(F82:F96)/15</f>
        <v>2.2666666666666666</v>
      </c>
      <c r="G97" s="79">
        <f t="shared" si="9"/>
        <v>2.5333333333333332</v>
      </c>
      <c r="H97" s="79">
        <f t="shared" si="9"/>
        <v>0.2</v>
      </c>
      <c r="I97" s="79">
        <f t="shared" si="9"/>
        <v>0</v>
      </c>
      <c r="J97" s="80">
        <f>SUM(J82:J96)/15</f>
        <v>80.444444444444443</v>
      </c>
    </row>
    <row r="98" spans="1:10" ht="24" x14ac:dyDescent="0.25">
      <c r="A98" s="52" t="s">
        <v>316</v>
      </c>
      <c r="B98" s="259">
        <v>14</v>
      </c>
      <c r="C98" s="259">
        <v>10</v>
      </c>
      <c r="D98" s="51">
        <v>30</v>
      </c>
      <c r="E98" s="261"/>
      <c r="F98" s="259">
        <v>3</v>
      </c>
      <c r="G98" s="259">
        <v>2</v>
      </c>
      <c r="H98" s="13">
        <v>1</v>
      </c>
      <c r="I98" s="13">
        <v>0</v>
      </c>
      <c r="J98" s="263" t="s">
        <v>62</v>
      </c>
    </row>
    <row r="99" spans="1:10" ht="15.75" thickBot="1" x14ac:dyDescent="0.3">
      <c r="A99" s="225" t="s">
        <v>58</v>
      </c>
      <c r="B99" s="260"/>
      <c r="C99" s="260"/>
      <c r="D99" s="50"/>
      <c r="E99" s="262"/>
      <c r="F99" s="260"/>
      <c r="G99" s="260"/>
      <c r="H99" s="14"/>
      <c r="I99" s="14"/>
      <c r="J99" s="264"/>
    </row>
    <row r="100" spans="1:10" ht="15.75" thickBot="1" x14ac:dyDescent="0.3">
      <c r="A100" s="2"/>
      <c r="B100" s="3"/>
      <c r="C100" s="3"/>
      <c r="D100" s="7">
        <v>1</v>
      </c>
      <c r="E100" s="4" t="s">
        <v>9</v>
      </c>
      <c r="F100" s="7">
        <v>8</v>
      </c>
      <c r="G100" s="7">
        <v>2</v>
      </c>
      <c r="H100" s="7"/>
      <c r="I100" s="7"/>
      <c r="J100" s="68">
        <f>SUM((F100*3+G100*2+H100*1+I100*0)*100/30)</f>
        <v>93.333333333333329</v>
      </c>
    </row>
    <row r="101" spans="1:10" ht="23.25" thickBot="1" x14ac:dyDescent="0.3">
      <c r="A101" s="2"/>
      <c r="B101" s="3"/>
      <c r="C101" s="3"/>
      <c r="D101" s="7">
        <v>2</v>
      </c>
      <c r="E101" s="4" t="s">
        <v>10</v>
      </c>
      <c r="F101" s="7">
        <v>9</v>
      </c>
      <c r="G101" s="7">
        <v>1</v>
      </c>
      <c r="H101" s="7"/>
      <c r="I101" s="7"/>
      <c r="J101" s="68">
        <f t="shared" ref="J101:J114" si="10">SUM((F101*3+G101*2+H101*1+I101*0)*100/30)</f>
        <v>96.666666666666671</v>
      </c>
    </row>
    <row r="102" spans="1:10" ht="15.75" thickBot="1" x14ac:dyDescent="0.3">
      <c r="A102" s="2"/>
      <c r="B102" s="3"/>
      <c r="C102" s="3"/>
      <c r="D102" s="7">
        <v>3</v>
      </c>
      <c r="E102" s="4" t="s">
        <v>11</v>
      </c>
      <c r="F102" s="7">
        <v>9</v>
      </c>
      <c r="G102" s="7">
        <v>1</v>
      </c>
      <c r="H102" s="7"/>
      <c r="I102" s="7"/>
      <c r="J102" s="68">
        <f t="shared" si="10"/>
        <v>96.666666666666671</v>
      </c>
    </row>
    <row r="103" spans="1:10" ht="15.75" thickBot="1" x14ac:dyDescent="0.3">
      <c r="A103" s="2"/>
      <c r="B103" s="3"/>
      <c r="C103" s="3"/>
      <c r="D103" s="7">
        <v>4</v>
      </c>
      <c r="E103" s="4" t="s">
        <v>12</v>
      </c>
      <c r="F103" s="7">
        <v>7</v>
      </c>
      <c r="G103" s="7">
        <v>3</v>
      </c>
      <c r="H103" s="7"/>
      <c r="I103" s="7"/>
      <c r="J103" s="68">
        <f t="shared" si="10"/>
        <v>90</v>
      </c>
    </row>
    <row r="104" spans="1:10" ht="15.75" thickBot="1" x14ac:dyDescent="0.3">
      <c r="A104" s="2"/>
      <c r="B104" s="3"/>
      <c r="C104" s="3"/>
      <c r="D104" s="7">
        <v>5</v>
      </c>
      <c r="E104" s="4" t="s">
        <v>13</v>
      </c>
      <c r="F104" s="7">
        <v>8</v>
      </c>
      <c r="G104" s="7">
        <v>2</v>
      </c>
      <c r="H104" s="7"/>
      <c r="I104" s="7"/>
      <c r="J104" s="68">
        <f t="shared" si="10"/>
        <v>93.333333333333329</v>
      </c>
    </row>
    <row r="105" spans="1:10" ht="15.75" thickBot="1" x14ac:dyDescent="0.3">
      <c r="A105" s="2"/>
      <c r="B105" s="3"/>
      <c r="C105" s="3"/>
      <c r="D105" s="7">
        <v>6</v>
      </c>
      <c r="E105" s="4" t="s">
        <v>14</v>
      </c>
      <c r="F105" s="7">
        <v>6</v>
      </c>
      <c r="G105" s="7">
        <v>4</v>
      </c>
      <c r="H105" s="7"/>
      <c r="I105" s="7"/>
      <c r="J105" s="68">
        <f t="shared" si="10"/>
        <v>86.666666666666671</v>
      </c>
    </row>
    <row r="106" spans="1:10" ht="15.75" thickBot="1" x14ac:dyDescent="0.3">
      <c r="A106" s="2"/>
      <c r="B106" s="3"/>
      <c r="C106" s="3"/>
      <c r="D106" s="7">
        <v>7</v>
      </c>
      <c r="E106" s="4" t="s">
        <v>21</v>
      </c>
      <c r="F106" s="7">
        <v>9</v>
      </c>
      <c r="G106" s="7">
        <v>1</v>
      </c>
      <c r="H106" s="7"/>
      <c r="I106" s="7"/>
      <c r="J106" s="68">
        <f t="shared" si="10"/>
        <v>96.666666666666671</v>
      </c>
    </row>
    <row r="107" spans="1:10" ht="15.75" thickBot="1" x14ac:dyDescent="0.3">
      <c r="A107" s="2"/>
      <c r="B107" s="3"/>
      <c r="C107" s="3"/>
      <c r="D107" s="7">
        <v>8</v>
      </c>
      <c r="E107" s="4" t="s">
        <v>27</v>
      </c>
      <c r="F107" s="7">
        <v>7</v>
      </c>
      <c r="G107" s="7">
        <v>3</v>
      </c>
      <c r="H107" s="7"/>
      <c r="I107" s="7"/>
      <c r="J107" s="68">
        <f t="shared" si="10"/>
        <v>90</v>
      </c>
    </row>
    <row r="108" spans="1:10" ht="15.75" thickBot="1" x14ac:dyDescent="0.3">
      <c r="A108" s="2"/>
      <c r="B108" s="3"/>
      <c r="C108" s="3"/>
      <c r="D108" s="7">
        <v>9</v>
      </c>
      <c r="E108" s="4" t="s">
        <v>15</v>
      </c>
      <c r="F108" s="7">
        <v>8</v>
      </c>
      <c r="G108" s="7">
        <v>2</v>
      </c>
      <c r="H108" s="7"/>
      <c r="I108" s="7"/>
      <c r="J108" s="68">
        <f t="shared" si="10"/>
        <v>93.333333333333329</v>
      </c>
    </row>
    <row r="109" spans="1:10" ht="23.25" thickBot="1" x14ac:dyDescent="0.3">
      <c r="A109" s="2"/>
      <c r="B109" s="3"/>
      <c r="C109" s="3"/>
      <c r="D109" s="7">
        <v>10</v>
      </c>
      <c r="E109" s="4" t="s">
        <v>16</v>
      </c>
      <c r="F109" s="7">
        <v>9</v>
      </c>
      <c r="G109" s="7"/>
      <c r="H109" s="7">
        <v>1</v>
      </c>
      <c r="I109" s="7"/>
      <c r="J109" s="68">
        <f t="shared" si="10"/>
        <v>93.333333333333329</v>
      </c>
    </row>
    <row r="110" spans="1:10" ht="15.75" thickBot="1" x14ac:dyDescent="0.3">
      <c r="A110" s="2"/>
      <c r="B110" s="3"/>
      <c r="C110" s="3"/>
      <c r="D110" s="7">
        <v>11</v>
      </c>
      <c r="E110" s="4" t="s">
        <v>20</v>
      </c>
      <c r="F110" s="7">
        <v>7</v>
      </c>
      <c r="G110" s="7">
        <v>3</v>
      </c>
      <c r="H110" s="7"/>
      <c r="I110" s="7"/>
      <c r="J110" s="68">
        <f t="shared" si="10"/>
        <v>90</v>
      </c>
    </row>
    <row r="111" spans="1:10" ht="15.75" thickBot="1" x14ac:dyDescent="0.3">
      <c r="A111" s="2"/>
      <c r="B111" s="3"/>
      <c r="C111" s="3"/>
      <c r="D111" s="7">
        <v>12</v>
      </c>
      <c r="E111" s="4" t="s">
        <v>22</v>
      </c>
      <c r="F111" s="7">
        <v>9</v>
      </c>
      <c r="G111" s="7">
        <v>1</v>
      </c>
      <c r="H111" s="7"/>
      <c r="I111" s="7"/>
      <c r="J111" s="68">
        <f t="shared" si="10"/>
        <v>96.666666666666671</v>
      </c>
    </row>
    <row r="112" spans="1:10" ht="15.75" thickBot="1" x14ac:dyDescent="0.3">
      <c r="A112" s="2"/>
      <c r="B112" s="3"/>
      <c r="C112" s="3"/>
      <c r="D112" s="7">
        <v>13</v>
      </c>
      <c r="E112" s="4" t="s">
        <v>17</v>
      </c>
      <c r="F112" s="7">
        <v>7</v>
      </c>
      <c r="G112" s="7">
        <v>3</v>
      </c>
      <c r="H112" s="7"/>
      <c r="I112" s="7"/>
      <c r="J112" s="68">
        <f t="shared" si="10"/>
        <v>90</v>
      </c>
    </row>
    <row r="113" spans="1:10" ht="15.75" thickBot="1" x14ac:dyDescent="0.3">
      <c r="A113" s="2"/>
      <c r="B113" s="3"/>
      <c r="C113" s="3"/>
      <c r="D113" s="7">
        <v>14</v>
      </c>
      <c r="E113" s="4" t="s">
        <v>18</v>
      </c>
      <c r="F113" s="7">
        <v>7</v>
      </c>
      <c r="G113" s="7">
        <v>3</v>
      </c>
      <c r="H113" s="7"/>
      <c r="I113" s="7"/>
      <c r="J113" s="68">
        <f t="shared" si="10"/>
        <v>90</v>
      </c>
    </row>
    <row r="114" spans="1:10" ht="15.75" thickBot="1" x14ac:dyDescent="0.3">
      <c r="A114" s="2"/>
      <c r="B114" s="3"/>
      <c r="C114" s="3"/>
      <c r="D114" s="7">
        <v>15</v>
      </c>
      <c r="E114" s="4" t="s">
        <v>19</v>
      </c>
      <c r="F114" s="7">
        <v>9</v>
      </c>
      <c r="G114" s="7">
        <v>1</v>
      </c>
      <c r="H114" s="7"/>
      <c r="I114" s="7"/>
      <c r="J114" s="68">
        <f t="shared" si="10"/>
        <v>96.666666666666671</v>
      </c>
    </row>
    <row r="115" spans="1:10" ht="15.75" thickBot="1" x14ac:dyDescent="0.3">
      <c r="A115" s="2"/>
      <c r="B115" s="3"/>
      <c r="C115" s="3"/>
      <c r="D115" s="7"/>
      <c r="E115" s="4" t="s">
        <v>6</v>
      </c>
      <c r="F115" s="79">
        <f t="shared" ref="F115:I115" si="11">SUM(F100:F114)/15</f>
        <v>7.9333333333333336</v>
      </c>
      <c r="G115" s="79">
        <f t="shared" si="11"/>
        <v>2</v>
      </c>
      <c r="H115" s="79">
        <f t="shared" si="11"/>
        <v>6.6666666666666666E-2</v>
      </c>
      <c r="I115" s="79">
        <f t="shared" si="11"/>
        <v>0</v>
      </c>
      <c r="J115" s="80">
        <f>SUM(J100:J114)/15</f>
        <v>92.8888888888889</v>
      </c>
    </row>
    <row r="116" spans="1:10" ht="24" x14ac:dyDescent="0.25">
      <c r="A116" s="222" t="s">
        <v>317</v>
      </c>
      <c r="B116" s="259">
        <v>14</v>
      </c>
      <c r="C116" s="259">
        <v>10</v>
      </c>
      <c r="D116" s="219">
        <v>30</v>
      </c>
      <c r="E116" s="261"/>
      <c r="F116" s="259">
        <v>3</v>
      </c>
      <c r="G116" s="259">
        <v>2</v>
      </c>
      <c r="H116" s="223">
        <v>1</v>
      </c>
      <c r="I116" s="223">
        <v>0</v>
      </c>
      <c r="J116" s="263" t="s">
        <v>62</v>
      </c>
    </row>
    <row r="117" spans="1:10" ht="15.75" thickBot="1" x14ac:dyDescent="0.3">
      <c r="A117" s="220" t="s">
        <v>28</v>
      </c>
      <c r="B117" s="260"/>
      <c r="C117" s="260"/>
      <c r="D117" s="220"/>
      <c r="E117" s="262"/>
      <c r="F117" s="260"/>
      <c r="G117" s="260"/>
      <c r="H117" s="221"/>
      <c r="I117" s="221"/>
      <c r="J117" s="264"/>
    </row>
    <row r="118" spans="1:10" ht="15.75" thickBot="1" x14ac:dyDescent="0.3">
      <c r="A118" s="2"/>
      <c r="B118" s="3"/>
      <c r="C118" s="3"/>
      <c r="D118" s="7">
        <v>1</v>
      </c>
      <c r="E118" s="4" t="s">
        <v>9</v>
      </c>
      <c r="F118" s="7">
        <v>7</v>
      </c>
      <c r="G118" s="7">
        <v>3</v>
      </c>
      <c r="H118" s="7"/>
      <c r="I118" s="7"/>
      <c r="J118" s="68">
        <f>SUM((F118*3+G118*2+H118*1+I118*0)*100/30)</f>
        <v>90</v>
      </c>
    </row>
    <row r="119" spans="1:10" ht="23.25" thickBot="1" x14ac:dyDescent="0.3">
      <c r="A119" s="2"/>
      <c r="B119" s="3"/>
      <c r="C119" s="3"/>
      <c r="D119" s="7">
        <v>2</v>
      </c>
      <c r="E119" s="4" t="s">
        <v>10</v>
      </c>
      <c r="F119" s="7">
        <v>7</v>
      </c>
      <c r="G119" s="7">
        <v>1</v>
      </c>
      <c r="H119" s="7">
        <v>2</v>
      </c>
      <c r="I119" s="7"/>
      <c r="J119" s="68">
        <f t="shared" ref="J119:J132" si="12">SUM((F119*3+G119*2+H119*1+I119*0)*100/30)</f>
        <v>83.333333333333329</v>
      </c>
    </row>
    <row r="120" spans="1:10" ht="15.75" thickBot="1" x14ac:dyDescent="0.3">
      <c r="A120" s="2"/>
      <c r="B120" s="3"/>
      <c r="C120" s="3"/>
      <c r="D120" s="7">
        <v>3</v>
      </c>
      <c r="E120" s="4" t="s">
        <v>11</v>
      </c>
      <c r="F120" s="7">
        <v>8</v>
      </c>
      <c r="G120" s="7">
        <v>1</v>
      </c>
      <c r="H120" s="7">
        <v>1</v>
      </c>
      <c r="I120" s="7"/>
      <c r="J120" s="68">
        <f t="shared" si="12"/>
        <v>90</v>
      </c>
    </row>
    <row r="121" spans="1:10" ht="15.75" thickBot="1" x14ac:dyDescent="0.3">
      <c r="A121" s="2"/>
      <c r="B121" s="3"/>
      <c r="C121" s="3"/>
      <c r="D121" s="7">
        <v>4</v>
      </c>
      <c r="E121" s="4" t="s">
        <v>12</v>
      </c>
      <c r="F121" s="7">
        <v>6</v>
      </c>
      <c r="G121" s="7">
        <v>4</v>
      </c>
      <c r="H121" s="7"/>
      <c r="I121" s="7"/>
      <c r="J121" s="68">
        <f t="shared" si="12"/>
        <v>86.666666666666671</v>
      </c>
    </row>
    <row r="122" spans="1:10" ht="15.75" thickBot="1" x14ac:dyDescent="0.3">
      <c r="A122" s="2"/>
      <c r="B122" s="3"/>
      <c r="C122" s="3"/>
      <c r="D122" s="7">
        <v>5</v>
      </c>
      <c r="E122" s="4" t="s">
        <v>13</v>
      </c>
      <c r="F122" s="7">
        <v>6</v>
      </c>
      <c r="G122" s="7">
        <v>3</v>
      </c>
      <c r="H122" s="7">
        <v>1</v>
      </c>
      <c r="I122" s="7"/>
      <c r="J122" s="68">
        <f t="shared" si="12"/>
        <v>83.333333333333329</v>
      </c>
    </row>
    <row r="123" spans="1:10" ht="15.75" thickBot="1" x14ac:dyDescent="0.3">
      <c r="A123" s="2"/>
      <c r="B123" s="3"/>
      <c r="C123" s="3"/>
      <c r="D123" s="7">
        <v>6</v>
      </c>
      <c r="E123" s="4" t="s">
        <v>14</v>
      </c>
      <c r="F123" s="7">
        <v>7</v>
      </c>
      <c r="G123" s="7">
        <v>2</v>
      </c>
      <c r="H123" s="7">
        <v>1</v>
      </c>
      <c r="I123" s="7"/>
      <c r="J123" s="68">
        <f t="shared" si="12"/>
        <v>86.666666666666671</v>
      </c>
    </row>
    <row r="124" spans="1:10" ht="15.75" thickBot="1" x14ac:dyDescent="0.3">
      <c r="A124" s="2"/>
      <c r="B124" s="3"/>
      <c r="C124" s="3"/>
      <c r="D124" s="7">
        <v>7</v>
      </c>
      <c r="E124" s="4" t="s">
        <v>21</v>
      </c>
      <c r="F124" s="7">
        <v>8</v>
      </c>
      <c r="G124" s="7">
        <v>2</v>
      </c>
      <c r="H124" s="7"/>
      <c r="I124" s="7"/>
      <c r="J124" s="68">
        <f t="shared" si="12"/>
        <v>93.333333333333329</v>
      </c>
    </row>
    <row r="125" spans="1:10" ht="15.75" thickBot="1" x14ac:dyDescent="0.3">
      <c r="A125" s="2"/>
      <c r="B125" s="3"/>
      <c r="C125" s="3"/>
      <c r="D125" s="7">
        <v>8</v>
      </c>
      <c r="E125" s="4" t="s">
        <v>27</v>
      </c>
      <c r="F125" s="7">
        <v>7</v>
      </c>
      <c r="G125" s="7">
        <v>2</v>
      </c>
      <c r="H125" s="7">
        <v>1</v>
      </c>
      <c r="I125" s="7"/>
      <c r="J125" s="68">
        <f t="shared" si="12"/>
        <v>86.666666666666671</v>
      </c>
    </row>
    <row r="126" spans="1:10" ht="15.75" thickBot="1" x14ac:dyDescent="0.3">
      <c r="A126" s="2"/>
      <c r="B126" s="3"/>
      <c r="C126" s="3"/>
      <c r="D126" s="7">
        <v>9</v>
      </c>
      <c r="E126" s="4" t="s">
        <v>15</v>
      </c>
      <c r="F126" s="7">
        <v>7</v>
      </c>
      <c r="G126" s="7">
        <v>3</v>
      </c>
      <c r="H126" s="7"/>
      <c r="I126" s="7"/>
      <c r="J126" s="68">
        <f t="shared" si="12"/>
        <v>90</v>
      </c>
    </row>
    <row r="127" spans="1:10" ht="23.25" thickBot="1" x14ac:dyDescent="0.3">
      <c r="A127" s="2"/>
      <c r="B127" s="3"/>
      <c r="C127" s="3"/>
      <c r="D127" s="7">
        <v>10</v>
      </c>
      <c r="E127" s="4" t="s">
        <v>16</v>
      </c>
      <c r="F127" s="7">
        <v>6</v>
      </c>
      <c r="G127" s="7">
        <v>4</v>
      </c>
      <c r="H127" s="7"/>
      <c r="I127" s="7"/>
      <c r="J127" s="68">
        <f t="shared" si="12"/>
        <v>86.666666666666671</v>
      </c>
    </row>
    <row r="128" spans="1:10" ht="15.75" thickBot="1" x14ac:dyDescent="0.3">
      <c r="A128" s="2"/>
      <c r="B128" s="3"/>
      <c r="C128" s="3"/>
      <c r="D128" s="7">
        <v>11</v>
      </c>
      <c r="E128" s="4" t="s">
        <v>20</v>
      </c>
      <c r="F128" s="7">
        <v>7</v>
      </c>
      <c r="G128" s="7">
        <v>2</v>
      </c>
      <c r="H128" s="7">
        <v>1</v>
      </c>
      <c r="I128" s="7"/>
      <c r="J128" s="68">
        <f t="shared" si="12"/>
        <v>86.666666666666671</v>
      </c>
    </row>
    <row r="129" spans="1:10" ht="15.75" thickBot="1" x14ac:dyDescent="0.3">
      <c r="A129" s="2"/>
      <c r="B129" s="3"/>
      <c r="C129" s="3"/>
      <c r="D129" s="7">
        <v>12</v>
      </c>
      <c r="E129" s="4" t="s">
        <v>22</v>
      </c>
      <c r="F129" s="7">
        <v>8</v>
      </c>
      <c r="G129" s="7">
        <v>2</v>
      </c>
      <c r="H129" s="7"/>
      <c r="I129" s="7"/>
      <c r="J129" s="68">
        <f t="shared" si="12"/>
        <v>93.333333333333329</v>
      </c>
    </row>
    <row r="130" spans="1:10" ht="15.75" thickBot="1" x14ac:dyDescent="0.3">
      <c r="A130" s="2"/>
      <c r="B130" s="3"/>
      <c r="C130" s="3"/>
      <c r="D130" s="7">
        <v>13</v>
      </c>
      <c r="E130" s="4" t="s">
        <v>17</v>
      </c>
      <c r="F130" s="7">
        <v>10</v>
      </c>
      <c r="G130" s="7"/>
      <c r="H130" s="7"/>
      <c r="I130" s="7"/>
      <c r="J130" s="68">
        <f t="shared" si="12"/>
        <v>100</v>
      </c>
    </row>
    <row r="131" spans="1:10" ht="15.75" thickBot="1" x14ac:dyDescent="0.3">
      <c r="A131" s="2"/>
      <c r="B131" s="3"/>
      <c r="C131" s="3"/>
      <c r="D131" s="7">
        <v>14</v>
      </c>
      <c r="E131" s="4" t="s">
        <v>18</v>
      </c>
      <c r="F131" s="7">
        <v>8</v>
      </c>
      <c r="G131" s="7">
        <v>1</v>
      </c>
      <c r="H131" s="7">
        <v>1</v>
      </c>
      <c r="I131" s="7"/>
      <c r="J131" s="68">
        <f t="shared" si="12"/>
        <v>90</v>
      </c>
    </row>
    <row r="132" spans="1:10" ht="15.75" thickBot="1" x14ac:dyDescent="0.3">
      <c r="A132" s="2"/>
      <c r="B132" s="3"/>
      <c r="C132" s="3"/>
      <c r="D132" s="7">
        <v>15</v>
      </c>
      <c r="E132" s="4" t="s">
        <v>19</v>
      </c>
      <c r="F132" s="7">
        <v>9</v>
      </c>
      <c r="G132" s="7">
        <v>1</v>
      </c>
      <c r="H132" s="7"/>
      <c r="I132" s="7"/>
      <c r="J132" s="68">
        <f t="shared" si="12"/>
        <v>96.666666666666671</v>
      </c>
    </row>
    <row r="133" spans="1:10" ht="15.75" thickBot="1" x14ac:dyDescent="0.3">
      <c r="A133" s="2"/>
      <c r="B133" s="3"/>
      <c r="C133" s="3"/>
      <c r="D133" s="7"/>
      <c r="E133" s="4" t="s">
        <v>6</v>
      </c>
      <c r="F133" s="79">
        <f t="shared" ref="F133:I133" si="13">SUM(F118:F132)/15</f>
        <v>7.4</v>
      </c>
      <c r="G133" s="79">
        <f t="shared" si="13"/>
        <v>2.0666666666666669</v>
      </c>
      <c r="H133" s="79">
        <f t="shared" si="13"/>
        <v>0.53333333333333333</v>
      </c>
      <c r="I133" s="79">
        <f t="shared" si="13"/>
        <v>0</v>
      </c>
      <c r="J133" s="80">
        <f>SUM(J118:J132)/15</f>
        <v>89.555555555555557</v>
      </c>
    </row>
    <row r="134" spans="1:10" ht="60" x14ac:dyDescent="0.25">
      <c r="A134" s="222" t="s">
        <v>181</v>
      </c>
      <c r="B134" s="259">
        <v>14</v>
      </c>
      <c r="C134" s="259">
        <v>10</v>
      </c>
      <c r="D134" s="219">
        <v>30</v>
      </c>
      <c r="E134" s="261"/>
      <c r="F134" s="259">
        <v>3</v>
      </c>
      <c r="G134" s="259">
        <v>2</v>
      </c>
      <c r="H134" s="223">
        <v>1</v>
      </c>
      <c r="I134" s="223">
        <v>0</v>
      </c>
      <c r="J134" s="263" t="s">
        <v>62</v>
      </c>
    </row>
    <row r="135" spans="1:10" ht="15.75" thickBot="1" x14ac:dyDescent="0.3">
      <c r="A135" s="220" t="s">
        <v>54</v>
      </c>
      <c r="B135" s="260"/>
      <c r="C135" s="260"/>
      <c r="D135" s="220"/>
      <c r="E135" s="262"/>
      <c r="F135" s="260"/>
      <c r="G135" s="260"/>
      <c r="H135" s="221"/>
      <c r="I135" s="221"/>
      <c r="J135" s="264"/>
    </row>
    <row r="136" spans="1:10" ht="15.75" thickBot="1" x14ac:dyDescent="0.3">
      <c r="A136" s="2"/>
      <c r="B136" s="3"/>
      <c r="C136" s="3"/>
      <c r="D136" s="7">
        <v>1</v>
      </c>
      <c r="E136" s="4" t="s">
        <v>9</v>
      </c>
      <c r="F136" s="7">
        <v>7</v>
      </c>
      <c r="G136" s="7">
        <v>3</v>
      </c>
      <c r="H136" s="7"/>
      <c r="I136" s="7"/>
      <c r="J136" s="68">
        <f>SUM((F136*3+G136*2+H136*1+I136*0)*100/30)</f>
        <v>90</v>
      </c>
    </row>
    <row r="137" spans="1:10" ht="23.25" thickBot="1" x14ac:dyDescent="0.3">
      <c r="A137" s="2"/>
      <c r="B137" s="3"/>
      <c r="C137" s="3"/>
      <c r="D137" s="7">
        <v>2</v>
      </c>
      <c r="E137" s="4" t="s">
        <v>10</v>
      </c>
      <c r="F137" s="7">
        <v>7</v>
      </c>
      <c r="G137" s="7">
        <v>1</v>
      </c>
      <c r="H137" s="7">
        <v>2</v>
      </c>
      <c r="I137" s="7"/>
      <c r="J137" s="68">
        <f t="shared" ref="J137:J150" si="14">SUM((F137*3+G137*2+H137*1+I137*0)*100/30)</f>
        <v>83.333333333333329</v>
      </c>
    </row>
    <row r="138" spans="1:10" ht="15.75" thickBot="1" x14ac:dyDescent="0.3">
      <c r="A138" s="2"/>
      <c r="B138" s="3"/>
      <c r="C138" s="3"/>
      <c r="D138" s="7">
        <v>3</v>
      </c>
      <c r="E138" s="4" t="s">
        <v>11</v>
      </c>
      <c r="F138" s="7">
        <v>8</v>
      </c>
      <c r="G138" s="7">
        <v>1</v>
      </c>
      <c r="H138" s="7">
        <v>1</v>
      </c>
      <c r="I138" s="7"/>
      <c r="J138" s="68">
        <f t="shared" si="14"/>
        <v>90</v>
      </c>
    </row>
    <row r="139" spans="1:10" ht="15.75" thickBot="1" x14ac:dyDescent="0.3">
      <c r="A139" s="2"/>
      <c r="B139" s="3"/>
      <c r="C139" s="3"/>
      <c r="D139" s="7">
        <v>4</v>
      </c>
      <c r="E139" s="4" t="s">
        <v>12</v>
      </c>
      <c r="F139" s="7">
        <v>6</v>
      </c>
      <c r="G139" s="7">
        <v>4</v>
      </c>
      <c r="H139" s="7"/>
      <c r="I139" s="7"/>
      <c r="J139" s="68">
        <f t="shared" si="14"/>
        <v>86.666666666666671</v>
      </c>
    </row>
    <row r="140" spans="1:10" ht="15.75" thickBot="1" x14ac:dyDescent="0.3">
      <c r="A140" s="2"/>
      <c r="B140" s="3"/>
      <c r="C140" s="3"/>
      <c r="D140" s="7">
        <v>5</v>
      </c>
      <c r="E140" s="4" t="s">
        <v>13</v>
      </c>
      <c r="F140" s="7">
        <v>6</v>
      </c>
      <c r="G140" s="7">
        <v>3</v>
      </c>
      <c r="H140" s="7">
        <v>1</v>
      </c>
      <c r="I140" s="7"/>
      <c r="J140" s="68">
        <f t="shared" si="14"/>
        <v>83.333333333333329</v>
      </c>
    </row>
    <row r="141" spans="1:10" ht="15.75" thickBot="1" x14ac:dyDescent="0.3">
      <c r="A141" s="2"/>
      <c r="B141" s="3"/>
      <c r="C141" s="3"/>
      <c r="D141" s="7">
        <v>6</v>
      </c>
      <c r="E141" s="4" t="s">
        <v>14</v>
      </c>
      <c r="F141" s="7">
        <v>7</v>
      </c>
      <c r="G141" s="7">
        <v>2</v>
      </c>
      <c r="H141" s="7">
        <v>1</v>
      </c>
      <c r="I141" s="7"/>
      <c r="J141" s="68">
        <f t="shared" si="14"/>
        <v>86.666666666666671</v>
      </c>
    </row>
    <row r="142" spans="1:10" ht="15.75" thickBot="1" x14ac:dyDescent="0.3">
      <c r="A142" s="2"/>
      <c r="B142" s="3"/>
      <c r="C142" s="3"/>
      <c r="D142" s="7">
        <v>7</v>
      </c>
      <c r="E142" s="4" t="s">
        <v>21</v>
      </c>
      <c r="F142" s="7">
        <v>8</v>
      </c>
      <c r="G142" s="7">
        <v>2</v>
      </c>
      <c r="H142" s="7"/>
      <c r="I142" s="7"/>
      <c r="J142" s="68">
        <f t="shared" si="14"/>
        <v>93.333333333333329</v>
      </c>
    </row>
    <row r="143" spans="1:10" ht="15.75" thickBot="1" x14ac:dyDescent="0.3">
      <c r="A143" s="2"/>
      <c r="B143" s="3"/>
      <c r="C143" s="3"/>
      <c r="D143" s="7">
        <v>8</v>
      </c>
      <c r="E143" s="4" t="s">
        <v>27</v>
      </c>
      <c r="F143" s="7">
        <v>7</v>
      </c>
      <c r="G143" s="7">
        <v>2</v>
      </c>
      <c r="H143" s="7">
        <v>1</v>
      </c>
      <c r="I143" s="7"/>
      <c r="J143" s="68">
        <f t="shared" si="14"/>
        <v>86.666666666666671</v>
      </c>
    </row>
    <row r="144" spans="1:10" ht="15.75" thickBot="1" x14ac:dyDescent="0.3">
      <c r="A144" s="2"/>
      <c r="B144" s="3"/>
      <c r="C144" s="3"/>
      <c r="D144" s="7">
        <v>9</v>
      </c>
      <c r="E144" s="4" t="s">
        <v>15</v>
      </c>
      <c r="F144" s="7">
        <v>7</v>
      </c>
      <c r="G144" s="7">
        <v>3</v>
      </c>
      <c r="H144" s="7"/>
      <c r="I144" s="7"/>
      <c r="J144" s="68">
        <f t="shared" si="14"/>
        <v>90</v>
      </c>
    </row>
    <row r="145" spans="1:10" ht="23.25" thickBot="1" x14ac:dyDescent="0.3">
      <c r="A145" s="2"/>
      <c r="B145" s="3"/>
      <c r="C145" s="3"/>
      <c r="D145" s="7">
        <v>10</v>
      </c>
      <c r="E145" s="4" t="s">
        <v>16</v>
      </c>
      <c r="F145" s="7">
        <v>6</v>
      </c>
      <c r="G145" s="7">
        <v>4</v>
      </c>
      <c r="H145" s="7"/>
      <c r="I145" s="7"/>
      <c r="J145" s="68">
        <f t="shared" si="14"/>
        <v>86.666666666666671</v>
      </c>
    </row>
    <row r="146" spans="1:10" ht="15.75" thickBot="1" x14ac:dyDescent="0.3">
      <c r="A146" s="2"/>
      <c r="B146" s="3"/>
      <c r="C146" s="3"/>
      <c r="D146" s="7">
        <v>11</v>
      </c>
      <c r="E146" s="4" t="s">
        <v>20</v>
      </c>
      <c r="F146" s="7">
        <v>7</v>
      </c>
      <c r="G146" s="7">
        <v>2</v>
      </c>
      <c r="H146" s="7">
        <v>1</v>
      </c>
      <c r="I146" s="7"/>
      <c r="J146" s="68">
        <f t="shared" si="14"/>
        <v>86.666666666666671</v>
      </c>
    </row>
    <row r="147" spans="1:10" ht="15.75" thickBot="1" x14ac:dyDescent="0.3">
      <c r="A147" s="2"/>
      <c r="B147" s="3"/>
      <c r="C147" s="3"/>
      <c r="D147" s="7">
        <v>12</v>
      </c>
      <c r="E147" s="4" t="s">
        <v>22</v>
      </c>
      <c r="F147" s="7">
        <v>8</v>
      </c>
      <c r="G147" s="7">
        <v>2</v>
      </c>
      <c r="H147" s="7"/>
      <c r="I147" s="7"/>
      <c r="J147" s="68">
        <f t="shared" si="14"/>
        <v>93.333333333333329</v>
      </c>
    </row>
    <row r="148" spans="1:10" ht="15.75" thickBot="1" x14ac:dyDescent="0.3">
      <c r="A148" s="2"/>
      <c r="B148" s="3"/>
      <c r="C148" s="3"/>
      <c r="D148" s="7">
        <v>13</v>
      </c>
      <c r="E148" s="4" t="s">
        <v>17</v>
      </c>
      <c r="F148" s="7">
        <v>10</v>
      </c>
      <c r="G148" s="7"/>
      <c r="H148" s="7"/>
      <c r="I148" s="7"/>
      <c r="J148" s="68">
        <f t="shared" si="14"/>
        <v>100</v>
      </c>
    </row>
    <row r="149" spans="1:10" ht="15.75" thickBot="1" x14ac:dyDescent="0.3">
      <c r="A149" s="2"/>
      <c r="B149" s="3"/>
      <c r="C149" s="3"/>
      <c r="D149" s="7">
        <v>14</v>
      </c>
      <c r="E149" s="4" t="s">
        <v>18</v>
      </c>
      <c r="F149" s="7">
        <v>8</v>
      </c>
      <c r="G149" s="7">
        <v>1</v>
      </c>
      <c r="H149" s="7">
        <v>1</v>
      </c>
      <c r="I149" s="7"/>
      <c r="J149" s="68">
        <f t="shared" si="14"/>
        <v>90</v>
      </c>
    </row>
    <row r="150" spans="1:10" ht="15.75" thickBot="1" x14ac:dyDescent="0.3">
      <c r="A150" s="2"/>
      <c r="B150" s="3"/>
      <c r="C150" s="3"/>
      <c r="D150" s="7">
        <v>15</v>
      </c>
      <c r="E150" s="4" t="s">
        <v>19</v>
      </c>
      <c r="F150" s="7">
        <v>9</v>
      </c>
      <c r="G150" s="7">
        <v>1</v>
      </c>
      <c r="H150" s="7"/>
      <c r="I150" s="7"/>
      <c r="J150" s="68">
        <f t="shared" si="14"/>
        <v>96.666666666666671</v>
      </c>
    </row>
    <row r="151" spans="1:10" ht="15.75" thickBot="1" x14ac:dyDescent="0.3">
      <c r="A151" s="2"/>
      <c r="B151" s="3"/>
      <c r="C151" s="3"/>
      <c r="D151" s="7"/>
      <c r="E151" s="4" t="s">
        <v>6</v>
      </c>
      <c r="F151" s="79">
        <f t="shared" ref="F151:I151" si="15">SUM(F136:F150)/15</f>
        <v>7.4</v>
      </c>
      <c r="G151" s="79">
        <f t="shared" si="15"/>
        <v>2.0666666666666669</v>
      </c>
      <c r="H151" s="79">
        <f t="shared" si="15"/>
        <v>0.53333333333333333</v>
      </c>
      <c r="I151" s="79">
        <f t="shared" si="15"/>
        <v>0</v>
      </c>
      <c r="J151" s="80">
        <f>SUM(J136:J150)/15</f>
        <v>89.555555555555557</v>
      </c>
    </row>
    <row r="152" spans="1:10" ht="24" customHeight="1" x14ac:dyDescent="0.25">
      <c r="A152" s="222" t="s">
        <v>318</v>
      </c>
      <c r="B152" s="259">
        <v>14</v>
      </c>
      <c r="C152" s="259">
        <v>10</v>
      </c>
      <c r="D152" s="51">
        <v>30</v>
      </c>
      <c r="E152" s="261"/>
      <c r="F152" s="259">
        <v>3</v>
      </c>
      <c r="G152" s="259">
        <v>2</v>
      </c>
      <c r="H152" s="13">
        <v>1</v>
      </c>
      <c r="I152" s="13">
        <v>0</v>
      </c>
      <c r="J152" s="263" t="s">
        <v>62</v>
      </c>
    </row>
    <row r="153" spans="1:10" ht="15.75" thickBot="1" x14ac:dyDescent="0.3">
      <c r="A153" s="220" t="s">
        <v>30</v>
      </c>
      <c r="B153" s="260"/>
      <c r="C153" s="260"/>
      <c r="D153" s="50"/>
      <c r="E153" s="262"/>
      <c r="F153" s="260"/>
      <c r="G153" s="260"/>
      <c r="H153" s="14"/>
      <c r="I153" s="14"/>
      <c r="J153" s="264"/>
    </row>
    <row r="154" spans="1:10" ht="15.75" thickBot="1" x14ac:dyDescent="0.3">
      <c r="A154" s="2"/>
      <c r="B154" s="3"/>
      <c r="C154" s="3"/>
      <c r="D154" s="7">
        <v>1</v>
      </c>
      <c r="E154" s="4" t="s">
        <v>9</v>
      </c>
      <c r="F154" s="7">
        <v>6</v>
      </c>
      <c r="G154" s="7">
        <v>2</v>
      </c>
      <c r="H154" s="7">
        <v>2</v>
      </c>
      <c r="I154" s="7"/>
      <c r="J154" s="68">
        <f>SUM((F154*3+G154*2+H154*1+I154*0)*100/30)</f>
        <v>80</v>
      </c>
    </row>
    <row r="155" spans="1:10" ht="23.25" thickBot="1" x14ac:dyDescent="0.3">
      <c r="A155" s="2"/>
      <c r="B155" s="3"/>
      <c r="C155" s="3"/>
      <c r="D155" s="7">
        <v>2</v>
      </c>
      <c r="E155" s="4" t="s">
        <v>10</v>
      </c>
      <c r="F155" s="7">
        <v>8</v>
      </c>
      <c r="G155" s="7"/>
      <c r="H155" s="7">
        <v>2</v>
      </c>
      <c r="I155" s="7"/>
      <c r="J155" s="68">
        <f t="shared" ref="J155:J168" si="16">SUM((F155*3+G155*2+H155*1+I155*0)*100/30)</f>
        <v>86.666666666666671</v>
      </c>
    </row>
    <row r="156" spans="1:10" ht="15.75" thickBot="1" x14ac:dyDescent="0.3">
      <c r="A156" s="2"/>
      <c r="B156" s="3"/>
      <c r="C156" s="3"/>
      <c r="D156" s="7">
        <v>3</v>
      </c>
      <c r="E156" s="4" t="s">
        <v>11</v>
      </c>
      <c r="F156" s="7">
        <v>8</v>
      </c>
      <c r="G156" s="7">
        <v>2</v>
      </c>
      <c r="H156" s="7"/>
      <c r="I156" s="7"/>
      <c r="J156" s="68">
        <f t="shared" si="16"/>
        <v>93.333333333333329</v>
      </c>
    </row>
    <row r="157" spans="1:10" ht="15.75" thickBot="1" x14ac:dyDescent="0.3">
      <c r="A157" s="2"/>
      <c r="B157" s="3"/>
      <c r="C157" s="3"/>
      <c r="D157" s="7">
        <v>4</v>
      </c>
      <c r="E157" s="4" t="s">
        <v>12</v>
      </c>
      <c r="F157" s="7">
        <v>7</v>
      </c>
      <c r="G157" s="7">
        <v>3</v>
      </c>
      <c r="H157" s="7"/>
      <c r="I157" s="7"/>
      <c r="J157" s="68">
        <f t="shared" si="16"/>
        <v>90</v>
      </c>
    </row>
    <row r="158" spans="1:10" ht="15.75" thickBot="1" x14ac:dyDescent="0.3">
      <c r="A158" s="2"/>
      <c r="B158" s="3"/>
      <c r="C158" s="3"/>
      <c r="D158" s="7">
        <v>5</v>
      </c>
      <c r="E158" s="4" t="s">
        <v>13</v>
      </c>
      <c r="F158" s="7">
        <v>7</v>
      </c>
      <c r="G158" s="7">
        <v>1</v>
      </c>
      <c r="H158" s="7">
        <v>2</v>
      </c>
      <c r="I158" s="7"/>
      <c r="J158" s="68">
        <f t="shared" si="16"/>
        <v>83.333333333333329</v>
      </c>
    </row>
    <row r="159" spans="1:10" ht="15.75" thickBot="1" x14ac:dyDescent="0.3">
      <c r="A159" s="2"/>
      <c r="B159" s="3"/>
      <c r="C159" s="3"/>
      <c r="D159" s="7">
        <v>6</v>
      </c>
      <c r="E159" s="4" t="s">
        <v>14</v>
      </c>
      <c r="F159" s="7">
        <v>7</v>
      </c>
      <c r="G159" s="7">
        <v>3</v>
      </c>
      <c r="H159" s="7"/>
      <c r="I159" s="7"/>
      <c r="J159" s="68">
        <f t="shared" si="16"/>
        <v>90</v>
      </c>
    </row>
    <row r="160" spans="1:10" ht="15.75" thickBot="1" x14ac:dyDescent="0.3">
      <c r="A160" s="2"/>
      <c r="B160" s="3"/>
      <c r="C160" s="3"/>
      <c r="D160" s="7">
        <v>7</v>
      </c>
      <c r="E160" s="4" t="s">
        <v>21</v>
      </c>
      <c r="F160" s="7">
        <v>6</v>
      </c>
      <c r="G160" s="7">
        <v>4</v>
      </c>
      <c r="H160" s="7"/>
      <c r="I160" s="7"/>
      <c r="J160" s="68">
        <f t="shared" si="16"/>
        <v>86.666666666666671</v>
      </c>
    </row>
    <row r="161" spans="1:10" ht="15.75" thickBot="1" x14ac:dyDescent="0.3">
      <c r="A161" s="2"/>
      <c r="B161" s="3"/>
      <c r="C161" s="3"/>
      <c r="D161" s="7">
        <v>8</v>
      </c>
      <c r="E161" s="4" t="s">
        <v>27</v>
      </c>
      <c r="F161" s="7">
        <v>6</v>
      </c>
      <c r="G161" s="7">
        <v>2</v>
      </c>
      <c r="H161" s="7">
        <v>2</v>
      </c>
      <c r="I161" s="7"/>
      <c r="J161" s="68">
        <f t="shared" si="16"/>
        <v>80</v>
      </c>
    </row>
    <row r="162" spans="1:10" ht="15.75" thickBot="1" x14ac:dyDescent="0.3">
      <c r="A162" s="2"/>
      <c r="B162" s="3"/>
      <c r="C162" s="3"/>
      <c r="D162" s="7">
        <v>9</v>
      </c>
      <c r="E162" s="4" t="s">
        <v>15</v>
      </c>
      <c r="F162" s="7">
        <v>6</v>
      </c>
      <c r="G162" s="7">
        <v>1</v>
      </c>
      <c r="H162" s="7">
        <v>3</v>
      </c>
      <c r="I162" s="7"/>
      <c r="J162" s="68">
        <f t="shared" si="16"/>
        <v>76.666666666666671</v>
      </c>
    </row>
    <row r="163" spans="1:10" ht="23.25" thickBot="1" x14ac:dyDescent="0.3">
      <c r="A163" s="2"/>
      <c r="B163" s="3"/>
      <c r="C163" s="3"/>
      <c r="D163" s="7">
        <v>10</v>
      </c>
      <c r="E163" s="4" t="s">
        <v>16</v>
      </c>
      <c r="F163" s="7">
        <v>5</v>
      </c>
      <c r="G163" s="7">
        <v>3</v>
      </c>
      <c r="H163" s="7">
        <v>2</v>
      </c>
      <c r="I163" s="7"/>
      <c r="J163" s="68">
        <f t="shared" si="16"/>
        <v>76.666666666666671</v>
      </c>
    </row>
    <row r="164" spans="1:10" ht="15.75" thickBot="1" x14ac:dyDescent="0.3">
      <c r="A164" s="2"/>
      <c r="B164" s="3"/>
      <c r="C164" s="3"/>
      <c r="D164" s="7">
        <v>11</v>
      </c>
      <c r="E164" s="4" t="s">
        <v>20</v>
      </c>
      <c r="F164" s="7">
        <v>6</v>
      </c>
      <c r="G164" s="7">
        <v>1</v>
      </c>
      <c r="H164" s="7">
        <v>3</v>
      </c>
      <c r="I164" s="7"/>
      <c r="J164" s="68">
        <f t="shared" si="16"/>
        <v>76.666666666666671</v>
      </c>
    </row>
    <row r="165" spans="1:10" ht="15.75" thickBot="1" x14ac:dyDescent="0.3">
      <c r="A165" s="2"/>
      <c r="B165" s="3"/>
      <c r="C165" s="3"/>
      <c r="D165" s="7">
        <v>12</v>
      </c>
      <c r="E165" s="4" t="s">
        <v>22</v>
      </c>
      <c r="F165" s="7">
        <v>7</v>
      </c>
      <c r="G165" s="7">
        <v>1</v>
      </c>
      <c r="H165" s="7">
        <v>1</v>
      </c>
      <c r="I165" s="7">
        <v>1</v>
      </c>
      <c r="J165" s="68">
        <f t="shared" si="16"/>
        <v>80</v>
      </c>
    </row>
    <row r="166" spans="1:10" ht="15.75" thickBot="1" x14ac:dyDescent="0.3">
      <c r="A166" s="2"/>
      <c r="B166" s="3"/>
      <c r="C166" s="3"/>
      <c r="D166" s="7">
        <v>13</v>
      </c>
      <c r="E166" s="4" t="s">
        <v>17</v>
      </c>
      <c r="F166" s="7">
        <v>7</v>
      </c>
      <c r="G166" s="7">
        <v>1</v>
      </c>
      <c r="H166" s="7">
        <v>1</v>
      </c>
      <c r="I166" s="7">
        <v>1</v>
      </c>
      <c r="J166" s="68">
        <f t="shared" si="16"/>
        <v>80</v>
      </c>
    </row>
    <row r="167" spans="1:10" ht="15.75" thickBot="1" x14ac:dyDescent="0.3">
      <c r="A167" s="2"/>
      <c r="B167" s="3"/>
      <c r="C167" s="3"/>
      <c r="D167" s="7">
        <v>14</v>
      </c>
      <c r="E167" s="4" t="s">
        <v>18</v>
      </c>
      <c r="F167" s="7">
        <v>7</v>
      </c>
      <c r="G167" s="7"/>
      <c r="H167" s="7">
        <v>2</v>
      </c>
      <c r="I167" s="7">
        <v>1</v>
      </c>
      <c r="J167" s="68">
        <f t="shared" si="16"/>
        <v>76.666666666666671</v>
      </c>
    </row>
    <row r="168" spans="1:10" ht="15.75" thickBot="1" x14ac:dyDescent="0.3">
      <c r="A168" s="2"/>
      <c r="B168" s="3"/>
      <c r="C168" s="3"/>
      <c r="D168" s="7">
        <v>15</v>
      </c>
      <c r="E168" s="4" t="s">
        <v>19</v>
      </c>
      <c r="F168" s="7">
        <v>8</v>
      </c>
      <c r="G168" s="7">
        <v>2</v>
      </c>
      <c r="H168" s="7"/>
      <c r="I168" s="7"/>
      <c r="J168" s="68">
        <f t="shared" si="16"/>
        <v>93.333333333333329</v>
      </c>
    </row>
    <row r="169" spans="1:10" ht="15.75" thickBot="1" x14ac:dyDescent="0.3">
      <c r="A169" s="2"/>
      <c r="B169" s="3"/>
      <c r="C169" s="3"/>
      <c r="D169" s="7"/>
      <c r="E169" s="4" t="s">
        <v>6</v>
      </c>
      <c r="F169" s="79">
        <f t="shared" ref="F169:I169" si="17">SUM(F154:F168)/15</f>
        <v>6.7333333333333334</v>
      </c>
      <c r="G169" s="79">
        <f t="shared" si="17"/>
        <v>1.7333333333333334</v>
      </c>
      <c r="H169" s="79">
        <f t="shared" si="17"/>
        <v>1.3333333333333333</v>
      </c>
      <c r="I169" s="79">
        <f t="shared" si="17"/>
        <v>0.2</v>
      </c>
      <c r="J169" s="80">
        <f>SUM(J154:J168)/15</f>
        <v>83.333333333333314</v>
      </c>
    </row>
    <row r="170" spans="1:10" ht="15.75" thickBot="1" x14ac:dyDescent="0.3">
      <c r="A170" s="270" t="s">
        <v>46</v>
      </c>
      <c r="B170" s="298"/>
      <c r="C170" s="298"/>
      <c r="D170" s="298"/>
      <c r="E170" s="298"/>
      <c r="F170" s="298"/>
      <c r="G170" s="298"/>
      <c r="H170" s="298"/>
      <c r="I170" s="298"/>
      <c r="J170" s="72"/>
    </row>
    <row r="171" spans="1:10" ht="84.75" thickBot="1" x14ac:dyDescent="0.3">
      <c r="A171" s="224" t="s">
        <v>319</v>
      </c>
      <c r="B171" s="290">
        <v>14</v>
      </c>
      <c r="C171" s="267">
        <v>12</v>
      </c>
      <c r="D171" s="91">
        <v>36</v>
      </c>
      <c r="E171" s="268"/>
      <c r="F171" s="267">
        <v>3</v>
      </c>
      <c r="G171" s="295">
        <v>2</v>
      </c>
      <c r="H171" s="63">
        <v>1</v>
      </c>
      <c r="I171" s="63">
        <v>0</v>
      </c>
      <c r="J171" s="297" t="s">
        <v>62</v>
      </c>
    </row>
    <row r="172" spans="1:10" ht="15.75" thickBot="1" x14ac:dyDescent="0.3">
      <c r="A172" s="50" t="s">
        <v>47</v>
      </c>
      <c r="B172" s="273"/>
      <c r="C172" s="260"/>
      <c r="D172" s="50"/>
      <c r="E172" s="262"/>
      <c r="F172" s="260"/>
      <c r="G172" s="292"/>
      <c r="H172" s="59"/>
      <c r="I172" s="59"/>
      <c r="J172" s="264"/>
    </row>
    <row r="173" spans="1:10" ht="15.75" thickBot="1" x14ac:dyDescent="0.3">
      <c r="A173" s="2"/>
      <c r="B173" s="3"/>
      <c r="C173" s="3"/>
      <c r="D173" s="7">
        <v>1</v>
      </c>
      <c r="E173" s="4" t="s">
        <v>9</v>
      </c>
      <c r="F173" s="7">
        <v>8</v>
      </c>
      <c r="G173" s="7">
        <v>2</v>
      </c>
      <c r="H173" s="7">
        <v>1</v>
      </c>
      <c r="I173" s="7">
        <v>1</v>
      </c>
      <c r="J173" s="68">
        <f>SUM((F173*3+G173*2+H173*1+I173*0)*100/36)</f>
        <v>80.555555555555557</v>
      </c>
    </row>
    <row r="174" spans="1:10" ht="23.25" thickBot="1" x14ac:dyDescent="0.3">
      <c r="A174" s="2"/>
      <c r="B174" s="3"/>
      <c r="C174" s="3"/>
      <c r="D174" s="7">
        <v>2</v>
      </c>
      <c r="E174" s="4" t="s">
        <v>10</v>
      </c>
      <c r="F174" s="7">
        <v>7</v>
      </c>
      <c r="G174" s="7">
        <v>3</v>
      </c>
      <c r="H174" s="7">
        <v>1</v>
      </c>
      <c r="I174" s="7">
        <v>1</v>
      </c>
      <c r="J174" s="68">
        <f t="shared" ref="J174:J187" si="18">SUM((F174*3+G174*2+H174*1+I174*0)*100/36)</f>
        <v>77.777777777777771</v>
      </c>
    </row>
    <row r="175" spans="1:10" ht="15.75" thickBot="1" x14ac:dyDescent="0.3">
      <c r="A175" s="2"/>
      <c r="B175" s="3"/>
      <c r="C175" s="3"/>
      <c r="D175" s="7">
        <v>3</v>
      </c>
      <c r="E175" s="4" t="s">
        <v>11</v>
      </c>
      <c r="F175" s="7">
        <v>8</v>
      </c>
      <c r="G175" s="7">
        <v>2</v>
      </c>
      <c r="H175" s="7"/>
      <c r="I175" s="7">
        <v>2</v>
      </c>
      <c r="J175" s="68">
        <f t="shared" si="18"/>
        <v>77.777777777777771</v>
      </c>
    </row>
    <row r="176" spans="1:10" ht="15.75" thickBot="1" x14ac:dyDescent="0.3">
      <c r="A176" s="2"/>
      <c r="B176" s="3"/>
      <c r="C176" s="3"/>
      <c r="D176" s="7">
        <v>4</v>
      </c>
      <c r="E176" s="4" t="s">
        <v>12</v>
      </c>
      <c r="F176" s="7">
        <v>7</v>
      </c>
      <c r="G176" s="7">
        <v>3</v>
      </c>
      <c r="H176" s="7">
        <v>1</v>
      </c>
      <c r="I176" s="7">
        <v>1</v>
      </c>
      <c r="J176" s="68">
        <f t="shared" si="18"/>
        <v>77.777777777777771</v>
      </c>
    </row>
    <row r="177" spans="1:10" ht="15.75" thickBot="1" x14ac:dyDescent="0.3">
      <c r="A177" s="2"/>
      <c r="B177" s="3"/>
      <c r="C177" s="3"/>
      <c r="D177" s="7">
        <v>5</v>
      </c>
      <c r="E177" s="4" t="s">
        <v>13</v>
      </c>
      <c r="F177" s="7">
        <v>8</v>
      </c>
      <c r="G177" s="7">
        <v>1</v>
      </c>
      <c r="H177" s="7">
        <v>2</v>
      </c>
      <c r="I177" s="7">
        <v>2</v>
      </c>
      <c r="J177" s="68">
        <f t="shared" si="18"/>
        <v>77.777777777777771</v>
      </c>
    </row>
    <row r="178" spans="1:10" ht="15.75" thickBot="1" x14ac:dyDescent="0.3">
      <c r="A178" s="2"/>
      <c r="B178" s="3"/>
      <c r="C178" s="3"/>
      <c r="D178" s="7">
        <v>6</v>
      </c>
      <c r="E178" s="4" t="s">
        <v>14</v>
      </c>
      <c r="F178" s="7">
        <v>7</v>
      </c>
      <c r="G178" s="7">
        <v>2</v>
      </c>
      <c r="H178" s="7">
        <v>3</v>
      </c>
      <c r="I178" s="7"/>
      <c r="J178" s="68">
        <f t="shared" si="18"/>
        <v>77.777777777777771</v>
      </c>
    </row>
    <row r="179" spans="1:10" ht="15.75" thickBot="1" x14ac:dyDescent="0.3">
      <c r="A179" s="2"/>
      <c r="B179" s="3"/>
      <c r="C179" s="3"/>
      <c r="D179" s="7">
        <v>7</v>
      </c>
      <c r="E179" s="4" t="s">
        <v>21</v>
      </c>
      <c r="F179" s="7">
        <v>10</v>
      </c>
      <c r="G179" s="7">
        <v>2</v>
      </c>
      <c r="H179" s="7"/>
      <c r="I179" s="7"/>
      <c r="J179" s="68">
        <f t="shared" si="18"/>
        <v>94.444444444444443</v>
      </c>
    </row>
    <row r="180" spans="1:10" ht="15.75" thickBot="1" x14ac:dyDescent="0.3">
      <c r="A180" s="2"/>
      <c r="B180" s="3"/>
      <c r="C180" s="3"/>
      <c r="D180" s="7">
        <v>8</v>
      </c>
      <c r="E180" s="4" t="s">
        <v>27</v>
      </c>
      <c r="F180" s="7">
        <v>7</v>
      </c>
      <c r="G180" s="7">
        <v>2</v>
      </c>
      <c r="H180" s="7">
        <v>3</v>
      </c>
      <c r="I180" s="7"/>
      <c r="J180" s="68">
        <f t="shared" si="18"/>
        <v>77.777777777777771</v>
      </c>
    </row>
    <row r="181" spans="1:10" ht="15.75" thickBot="1" x14ac:dyDescent="0.3">
      <c r="A181" s="2"/>
      <c r="B181" s="3"/>
      <c r="C181" s="3"/>
      <c r="D181" s="7">
        <v>9</v>
      </c>
      <c r="E181" s="4" t="s">
        <v>15</v>
      </c>
      <c r="F181" s="7">
        <v>6</v>
      </c>
      <c r="G181" s="7">
        <v>1</v>
      </c>
      <c r="H181" s="7">
        <v>2</v>
      </c>
      <c r="I181" s="7">
        <v>3</v>
      </c>
      <c r="J181" s="68">
        <f t="shared" si="18"/>
        <v>61.111111111111114</v>
      </c>
    </row>
    <row r="182" spans="1:10" ht="23.25" thickBot="1" x14ac:dyDescent="0.3">
      <c r="A182" s="2"/>
      <c r="B182" s="3"/>
      <c r="C182" s="3"/>
      <c r="D182" s="7">
        <v>10</v>
      </c>
      <c r="E182" s="4" t="s">
        <v>16</v>
      </c>
      <c r="F182" s="7">
        <v>7</v>
      </c>
      <c r="G182" s="7">
        <v>3</v>
      </c>
      <c r="H182" s="7">
        <v>1</v>
      </c>
      <c r="I182" s="7">
        <v>1</v>
      </c>
      <c r="J182" s="68">
        <f t="shared" si="18"/>
        <v>77.777777777777771</v>
      </c>
    </row>
    <row r="183" spans="1:10" ht="15.75" thickBot="1" x14ac:dyDescent="0.3">
      <c r="A183" s="2"/>
      <c r="B183" s="3"/>
      <c r="C183" s="3"/>
      <c r="D183" s="7">
        <v>11</v>
      </c>
      <c r="E183" s="4" t="s">
        <v>20</v>
      </c>
      <c r="F183" s="7">
        <v>8</v>
      </c>
      <c r="G183" s="7">
        <v>3</v>
      </c>
      <c r="H183" s="7">
        <v>1</v>
      </c>
      <c r="I183" s="7"/>
      <c r="J183" s="68">
        <f t="shared" si="18"/>
        <v>86.111111111111114</v>
      </c>
    </row>
    <row r="184" spans="1:10" ht="15.75" thickBot="1" x14ac:dyDescent="0.3">
      <c r="A184" s="2"/>
      <c r="B184" s="3"/>
      <c r="C184" s="3"/>
      <c r="D184" s="7">
        <v>12</v>
      </c>
      <c r="E184" s="4" t="s">
        <v>22</v>
      </c>
      <c r="F184" s="7">
        <v>8</v>
      </c>
      <c r="G184" s="7">
        <v>3</v>
      </c>
      <c r="H184" s="7"/>
      <c r="I184" s="7">
        <v>1</v>
      </c>
      <c r="J184" s="68">
        <f t="shared" si="18"/>
        <v>83.333333333333329</v>
      </c>
    </row>
    <row r="185" spans="1:10" ht="15.75" thickBot="1" x14ac:dyDescent="0.3">
      <c r="A185" s="2"/>
      <c r="B185" s="3"/>
      <c r="C185" s="3"/>
      <c r="D185" s="7">
        <v>13</v>
      </c>
      <c r="E185" s="4" t="s">
        <v>17</v>
      </c>
      <c r="F185" s="7">
        <v>6</v>
      </c>
      <c r="G185" s="7">
        <v>4</v>
      </c>
      <c r="H185" s="7">
        <v>1</v>
      </c>
      <c r="I185" s="7">
        <v>1</v>
      </c>
      <c r="J185" s="68">
        <f t="shared" si="18"/>
        <v>75</v>
      </c>
    </row>
    <row r="186" spans="1:10" ht="15.75" thickBot="1" x14ac:dyDescent="0.3">
      <c r="A186" s="2"/>
      <c r="B186" s="3"/>
      <c r="C186" s="3"/>
      <c r="D186" s="7">
        <v>14</v>
      </c>
      <c r="E186" s="4" t="s">
        <v>18</v>
      </c>
      <c r="F186" s="7">
        <v>7</v>
      </c>
      <c r="G186" s="7">
        <v>3</v>
      </c>
      <c r="H186" s="7">
        <v>1</v>
      </c>
      <c r="I186" s="7">
        <v>1</v>
      </c>
      <c r="J186" s="68">
        <f t="shared" si="18"/>
        <v>77.777777777777771</v>
      </c>
    </row>
    <row r="187" spans="1:10" ht="15.75" thickBot="1" x14ac:dyDescent="0.3">
      <c r="A187" s="2"/>
      <c r="B187" s="3"/>
      <c r="C187" s="3"/>
      <c r="D187" s="7">
        <v>15</v>
      </c>
      <c r="E187" s="4" t="s">
        <v>19</v>
      </c>
      <c r="F187" s="7">
        <v>9</v>
      </c>
      <c r="G187" s="7">
        <v>2</v>
      </c>
      <c r="H187" s="7">
        <v>1</v>
      </c>
      <c r="I187" s="7"/>
      <c r="J187" s="68">
        <f t="shared" si="18"/>
        <v>88.888888888888886</v>
      </c>
    </row>
    <row r="188" spans="1:10" ht="15.75" thickBot="1" x14ac:dyDescent="0.3">
      <c r="A188" s="2"/>
      <c r="B188" s="3"/>
      <c r="C188" s="3"/>
      <c r="D188" s="7"/>
      <c r="E188" s="4" t="s">
        <v>6</v>
      </c>
      <c r="F188" s="79">
        <f t="shared" ref="F188:I188" si="19">SUM(F173:F187)/15</f>
        <v>7.5333333333333332</v>
      </c>
      <c r="G188" s="79">
        <f t="shared" si="19"/>
        <v>2.4</v>
      </c>
      <c r="H188" s="79">
        <f t="shared" si="19"/>
        <v>1.2</v>
      </c>
      <c r="I188" s="79">
        <f t="shared" si="19"/>
        <v>0.93333333333333335</v>
      </c>
      <c r="J188" s="80">
        <f>SUM(J173:J187)/15</f>
        <v>79.444444444444443</v>
      </c>
    </row>
    <row r="189" spans="1:10" ht="24.75" customHeight="1" x14ac:dyDescent="0.25">
      <c r="A189" s="222" t="s">
        <v>320</v>
      </c>
      <c r="B189" s="269">
        <v>14</v>
      </c>
      <c r="C189" s="259">
        <v>12</v>
      </c>
      <c r="D189" s="51">
        <v>36</v>
      </c>
      <c r="E189" s="261"/>
      <c r="F189" s="259">
        <v>3</v>
      </c>
      <c r="G189" s="259">
        <v>2</v>
      </c>
      <c r="H189" s="13">
        <v>1</v>
      </c>
      <c r="I189" s="13">
        <v>0</v>
      </c>
      <c r="J189" s="263" t="s">
        <v>62</v>
      </c>
    </row>
    <row r="190" spans="1:10" ht="15.75" thickBot="1" x14ac:dyDescent="0.3">
      <c r="A190" s="50" t="s">
        <v>35</v>
      </c>
      <c r="B190" s="273"/>
      <c r="C190" s="260"/>
      <c r="D190" s="50"/>
      <c r="E190" s="262"/>
      <c r="F190" s="260"/>
      <c r="G190" s="260"/>
      <c r="H190" s="14"/>
      <c r="I190" s="14"/>
      <c r="J190" s="264"/>
    </row>
    <row r="191" spans="1:10" ht="15.75" thickBot="1" x14ac:dyDescent="0.3">
      <c r="A191" s="2"/>
      <c r="B191" s="3"/>
      <c r="C191" s="3"/>
      <c r="D191" s="7">
        <v>1</v>
      </c>
      <c r="E191" s="4" t="s">
        <v>9</v>
      </c>
      <c r="F191" s="7">
        <v>11</v>
      </c>
      <c r="G191" s="7">
        <v>1</v>
      </c>
      <c r="H191" s="7"/>
      <c r="I191" s="7"/>
      <c r="J191" s="68">
        <f>SUM((F191*3+G191*2+H191*1+I191*0)*100/36)</f>
        <v>97.222222222222229</v>
      </c>
    </row>
    <row r="192" spans="1:10" ht="23.25" thickBot="1" x14ac:dyDescent="0.3">
      <c r="A192" s="2"/>
      <c r="B192" s="3"/>
      <c r="C192" s="3"/>
      <c r="D192" s="7">
        <v>2</v>
      </c>
      <c r="E192" s="4" t="s">
        <v>10</v>
      </c>
      <c r="F192" s="7">
        <v>10</v>
      </c>
      <c r="G192" s="7">
        <v>2</v>
      </c>
      <c r="H192" s="7"/>
      <c r="I192" s="7"/>
      <c r="J192" s="68">
        <f t="shared" ref="J192:J205" si="20">SUM((F192*3+G192*2+H192*1+I192*0)*100/36)</f>
        <v>94.444444444444443</v>
      </c>
    </row>
    <row r="193" spans="1:10" ht="15.75" thickBot="1" x14ac:dyDescent="0.3">
      <c r="A193" s="2"/>
      <c r="B193" s="3"/>
      <c r="C193" s="3"/>
      <c r="D193" s="7">
        <v>3</v>
      </c>
      <c r="E193" s="4" t="s">
        <v>11</v>
      </c>
      <c r="F193" s="7">
        <v>11</v>
      </c>
      <c r="G193" s="7">
        <v>1</v>
      </c>
      <c r="H193" s="7"/>
      <c r="I193" s="7"/>
      <c r="J193" s="68">
        <f t="shared" si="20"/>
        <v>97.222222222222229</v>
      </c>
    </row>
    <row r="194" spans="1:10" ht="15.75" thickBot="1" x14ac:dyDescent="0.3">
      <c r="A194" s="2"/>
      <c r="B194" s="3"/>
      <c r="C194" s="3"/>
      <c r="D194" s="7">
        <v>4</v>
      </c>
      <c r="E194" s="4" t="s">
        <v>12</v>
      </c>
      <c r="F194" s="7">
        <v>12</v>
      </c>
      <c r="G194" s="7"/>
      <c r="H194" s="7"/>
      <c r="I194" s="7"/>
      <c r="J194" s="68">
        <f t="shared" si="20"/>
        <v>100</v>
      </c>
    </row>
    <row r="195" spans="1:10" ht="15.75" thickBot="1" x14ac:dyDescent="0.3">
      <c r="A195" s="2"/>
      <c r="B195" s="3"/>
      <c r="C195" s="3"/>
      <c r="D195" s="7">
        <v>5</v>
      </c>
      <c r="E195" s="4" t="s">
        <v>13</v>
      </c>
      <c r="F195" s="7">
        <v>11</v>
      </c>
      <c r="G195" s="7">
        <v>1</v>
      </c>
      <c r="H195" s="7"/>
      <c r="I195" s="7"/>
      <c r="J195" s="68">
        <f t="shared" si="20"/>
        <v>97.222222222222229</v>
      </c>
    </row>
    <row r="196" spans="1:10" ht="15.75" thickBot="1" x14ac:dyDescent="0.3">
      <c r="A196" s="2"/>
      <c r="B196" s="3"/>
      <c r="C196" s="3"/>
      <c r="D196" s="7">
        <v>6</v>
      </c>
      <c r="E196" s="4" t="s">
        <v>14</v>
      </c>
      <c r="F196" s="7">
        <v>12</v>
      </c>
      <c r="G196" s="7"/>
      <c r="H196" s="7"/>
      <c r="I196" s="7"/>
      <c r="J196" s="68">
        <f t="shared" si="20"/>
        <v>100</v>
      </c>
    </row>
    <row r="197" spans="1:10" ht="15.75" thickBot="1" x14ac:dyDescent="0.3">
      <c r="A197" s="2"/>
      <c r="B197" s="3"/>
      <c r="C197" s="3"/>
      <c r="D197" s="7">
        <v>7</v>
      </c>
      <c r="E197" s="4" t="s">
        <v>21</v>
      </c>
      <c r="F197" s="7">
        <v>11</v>
      </c>
      <c r="G197" s="7">
        <v>1</v>
      </c>
      <c r="H197" s="7"/>
      <c r="I197" s="7"/>
      <c r="J197" s="68">
        <f t="shared" si="20"/>
        <v>97.222222222222229</v>
      </c>
    </row>
    <row r="198" spans="1:10" ht="15.75" thickBot="1" x14ac:dyDescent="0.3">
      <c r="A198" s="2"/>
      <c r="B198" s="3"/>
      <c r="C198" s="3"/>
      <c r="D198" s="7">
        <v>8</v>
      </c>
      <c r="E198" s="4" t="s">
        <v>27</v>
      </c>
      <c r="F198" s="7">
        <v>11</v>
      </c>
      <c r="G198" s="7">
        <v>1</v>
      </c>
      <c r="H198" s="7"/>
      <c r="I198" s="7"/>
      <c r="J198" s="68">
        <f t="shared" si="20"/>
        <v>97.222222222222229</v>
      </c>
    </row>
    <row r="199" spans="1:10" ht="15.75" thickBot="1" x14ac:dyDescent="0.3">
      <c r="A199" s="2"/>
      <c r="B199" s="3"/>
      <c r="C199" s="3"/>
      <c r="D199" s="7">
        <v>9</v>
      </c>
      <c r="E199" s="4" t="s">
        <v>15</v>
      </c>
      <c r="F199" s="7">
        <v>9</v>
      </c>
      <c r="G199" s="7">
        <v>2</v>
      </c>
      <c r="H199" s="7">
        <v>1</v>
      </c>
      <c r="I199" s="7"/>
      <c r="J199" s="68">
        <f t="shared" si="20"/>
        <v>88.888888888888886</v>
      </c>
    </row>
    <row r="200" spans="1:10" ht="23.25" thickBot="1" x14ac:dyDescent="0.3">
      <c r="A200" s="2"/>
      <c r="B200" s="3"/>
      <c r="C200" s="3"/>
      <c r="D200" s="7">
        <v>10</v>
      </c>
      <c r="E200" s="4" t="s">
        <v>16</v>
      </c>
      <c r="F200" s="7">
        <v>12</v>
      </c>
      <c r="G200" s="7"/>
      <c r="H200" s="7"/>
      <c r="I200" s="7"/>
      <c r="J200" s="68">
        <f t="shared" si="20"/>
        <v>100</v>
      </c>
    </row>
    <row r="201" spans="1:10" ht="15.75" thickBot="1" x14ac:dyDescent="0.3">
      <c r="A201" s="2"/>
      <c r="B201" s="3"/>
      <c r="C201" s="3"/>
      <c r="D201" s="7">
        <v>11</v>
      </c>
      <c r="E201" s="4" t="s">
        <v>20</v>
      </c>
      <c r="F201" s="7">
        <v>10</v>
      </c>
      <c r="G201" s="7">
        <v>1</v>
      </c>
      <c r="H201" s="7">
        <v>1</v>
      </c>
      <c r="I201" s="7"/>
      <c r="J201" s="68">
        <f t="shared" si="20"/>
        <v>91.666666666666671</v>
      </c>
    </row>
    <row r="202" spans="1:10" ht="15.75" thickBot="1" x14ac:dyDescent="0.3">
      <c r="A202" s="2"/>
      <c r="B202" s="3"/>
      <c r="C202" s="3"/>
      <c r="D202" s="7">
        <v>12</v>
      </c>
      <c r="E202" s="4" t="s">
        <v>22</v>
      </c>
      <c r="F202" s="7">
        <v>10</v>
      </c>
      <c r="G202" s="7">
        <v>1</v>
      </c>
      <c r="H202" s="7">
        <v>1</v>
      </c>
      <c r="I202" s="7"/>
      <c r="J202" s="68">
        <f t="shared" si="20"/>
        <v>91.666666666666671</v>
      </c>
    </row>
    <row r="203" spans="1:10" ht="15.75" thickBot="1" x14ac:dyDescent="0.3">
      <c r="A203" s="2"/>
      <c r="B203" s="3"/>
      <c r="C203" s="3"/>
      <c r="D203" s="7">
        <v>13</v>
      </c>
      <c r="E203" s="4" t="s">
        <v>17</v>
      </c>
      <c r="F203" s="7">
        <v>10</v>
      </c>
      <c r="G203" s="7">
        <v>2</v>
      </c>
      <c r="H203" s="7"/>
      <c r="I203" s="7"/>
      <c r="J203" s="68">
        <f t="shared" si="20"/>
        <v>94.444444444444443</v>
      </c>
    </row>
    <row r="204" spans="1:10" ht="15.75" thickBot="1" x14ac:dyDescent="0.3">
      <c r="A204" s="2"/>
      <c r="B204" s="3"/>
      <c r="C204" s="3"/>
      <c r="D204" s="7">
        <v>14</v>
      </c>
      <c r="E204" s="4" t="s">
        <v>18</v>
      </c>
      <c r="F204" s="7">
        <v>9</v>
      </c>
      <c r="G204" s="7">
        <v>2</v>
      </c>
      <c r="H204" s="7">
        <v>1</v>
      </c>
      <c r="I204" s="7"/>
      <c r="J204" s="68">
        <f t="shared" si="20"/>
        <v>88.888888888888886</v>
      </c>
    </row>
    <row r="205" spans="1:10" ht="15.75" thickBot="1" x14ac:dyDescent="0.3">
      <c r="A205" s="2"/>
      <c r="B205" s="3"/>
      <c r="C205" s="3"/>
      <c r="D205" s="7">
        <v>15</v>
      </c>
      <c r="E205" s="4" t="s">
        <v>19</v>
      </c>
      <c r="F205" s="7">
        <v>12</v>
      </c>
      <c r="G205" s="7"/>
      <c r="H205" s="7"/>
      <c r="I205" s="7"/>
      <c r="J205" s="68">
        <f t="shared" si="20"/>
        <v>100</v>
      </c>
    </row>
    <row r="206" spans="1:10" ht="15.75" thickBot="1" x14ac:dyDescent="0.3">
      <c r="A206" s="2"/>
      <c r="B206" s="3"/>
      <c r="C206" s="3"/>
      <c r="D206" s="7"/>
      <c r="E206" s="4" t="s">
        <v>6</v>
      </c>
      <c r="F206" s="79">
        <f t="shared" ref="F206:I206" si="21">SUM(F191:F205)/15</f>
        <v>10.733333333333333</v>
      </c>
      <c r="G206" s="79">
        <f t="shared" si="21"/>
        <v>1</v>
      </c>
      <c r="H206" s="79">
        <f t="shared" si="21"/>
        <v>0.26666666666666666</v>
      </c>
      <c r="I206" s="79">
        <f t="shared" si="21"/>
        <v>0</v>
      </c>
      <c r="J206" s="80">
        <f>SUM(J191:J205)/15</f>
        <v>95.740740740740733</v>
      </c>
    </row>
    <row r="207" spans="1:10" ht="21" customHeight="1" x14ac:dyDescent="0.25">
      <c r="A207" s="222" t="s">
        <v>321</v>
      </c>
      <c r="B207" s="269">
        <v>14</v>
      </c>
      <c r="C207" s="259">
        <v>12</v>
      </c>
      <c r="D207" s="51">
        <v>36</v>
      </c>
      <c r="E207" s="261"/>
      <c r="F207" s="259">
        <v>3</v>
      </c>
      <c r="G207" s="259">
        <v>2</v>
      </c>
      <c r="H207" s="13">
        <v>1</v>
      </c>
      <c r="I207" s="13">
        <v>0</v>
      </c>
      <c r="J207" s="263" t="s">
        <v>62</v>
      </c>
    </row>
    <row r="208" spans="1:10" ht="15.75" thickBot="1" x14ac:dyDescent="0.3">
      <c r="A208" s="50" t="s">
        <v>60</v>
      </c>
      <c r="B208" s="273"/>
      <c r="C208" s="260"/>
      <c r="D208" s="50"/>
      <c r="E208" s="262"/>
      <c r="F208" s="260"/>
      <c r="G208" s="260"/>
      <c r="H208" s="14"/>
      <c r="I208" s="14"/>
      <c r="J208" s="264"/>
    </row>
    <row r="209" spans="1:10" ht="15.75" thickBot="1" x14ac:dyDescent="0.3">
      <c r="A209" s="2"/>
      <c r="B209" s="3"/>
      <c r="C209" s="3"/>
      <c r="D209" s="7">
        <v>1</v>
      </c>
      <c r="E209" s="4" t="s">
        <v>9</v>
      </c>
      <c r="F209" s="7">
        <v>11</v>
      </c>
      <c r="G209" s="7"/>
      <c r="H209" s="7">
        <v>1</v>
      </c>
      <c r="I209" s="7"/>
      <c r="J209" s="68">
        <f>SUM((F209*3+G209*2+H209*1+I209*0)*100/36)</f>
        <v>94.444444444444443</v>
      </c>
    </row>
    <row r="210" spans="1:10" ht="23.25" thickBot="1" x14ac:dyDescent="0.3">
      <c r="A210" s="2"/>
      <c r="B210" s="3"/>
      <c r="C210" s="3"/>
      <c r="D210" s="7">
        <v>2</v>
      </c>
      <c r="E210" s="4" t="s">
        <v>10</v>
      </c>
      <c r="F210" s="7">
        <v>10</v>
      </c>
      <c r="G210" s="7">
        <v>1</v>
      </c>
      <c r="H210" s="7">
        <v>1</v>
      </c>
      <c r="I210" s="7"/>
      <c r="J210" s="68">
        <f t="shared" ref="J210:J223" si="22">SUM((F210*3+G210*2+H210*1+I210*0)*100/36)</f>
        <v>91.666666666666671</v>
      </c>
    </row>
    <row r="211" spans="1:10" ht="15.75" thickBot="1" x14ac:dyDescent="0.3">
      <c r="A211" s="2"/>
      <c r="B211" s="3"/>
      <c r="C211" s="3"/>
      <c r="D211" s="7">
        <v>3</v>
      </c>
      <c r="E211" s="4" t="s">
        <v>11</v>
      </c>
      <c r="F211" s="7">
        <v>8</v>
      </c>
      <c r="G211" s="7">
        <v>2</v>
      </c>
      <c r="H211" s="7">
        <v>2</v>
      </c>
      <c r="I211" s="7"/>
      <c r="J211" s="68">
        <f t="shared" si="22"/>
        <v>83.333333333333329</v>
      </c>
    </row>
    <row r="212" spans="1:10" ht="15.75" thickBot="1" x14ac:dyDescent="0.3">
      <c r="A212" s="2"/>
      <c r="B212" s="3"/>
      <c r="C212" s="3"/>
      <c r="D212" s="7">
        <v>4</v>
      </c>
      <c r="E212" s="4" t="s">
        <v>12</v>
      </c>
      <c r="F212" s="7">
        <v>9</v>
      </c>
      <c r="G212" s="7">
        <v>2</v>
      </c>
      <c r="H212" s="7">
        <v>1</v>
      </c>
      <c r="I212" s="7"/>
      <c r="J212" s="68">
        <f t="shared" si="22"/>
        <v>88.888888888888886</v>
      </c>
    </row>
    <row r="213" spans="1:10" ht="15.75" thickBot="1" x14ac:dyDescent="0.3">
      <c r="A213" s="2"/>
      <c r="B213" s="3"/>
      <c r="C213" s="3"/>
      <c r="D213" s="7">
        <v>5</v>
      </c>
      <c r="E213" s="4" t="s">
        <v>13</v>
      </c>
      <c r="F213" s="7">
        <v>10</v>
      </c>
      <c r="G213" s="7">
        <v>1</v>
      </c>
      <c r="H213" s="7">
        <v>1</v>
      </c>
      <c r="I213" s="7"/>
      <c r="J213" s="68">
        <f t="shared" si="22"/>
        <v>91.666666666666671</v>
      </c>
    </row>
    <row r="214" spans="1:10" ht="15.75" thickBot="1" x14ac:dyDescent="0.3">
      <c r="A214" s="2"/>
      <c r="B214" s="3"/>
      <c r="C214" s="3"/>
      <c r="D214" s="7">
        <v>6</v>
      </c>
      <c r="E214" s="4" t="s">
        <v>14</v>
      </c>
      <c r="F214" s="7">
        <v>7</v>
      </c>
      <c r="G214" s="7">
        <v>2</v>
      </c>
      <c r="H214" s="7">
        <v>3</v>
      </c>
      <c r="I214" s="7"/>
      <c r="J214" s="68">
        <f t="shared" si="22"/>
        <v>77.777777777777771</v>
      </c>
    </row>
    <row r="215" spans="1:10" ht="15.75" thickBot="1" x14ac:dyDescent="0.3">
      <c r="A215" s="2"/>
      <c r="B215" s="3"/>
      <c r="C215" s="3"/>
      <c r="D215" s="7">
        <v>7</v>
      </c>
      <c r="E215" s="4" t="s">
        <v>21</v>
      </c>
      <c r="F215" s="7">
        <v>10</v>
      </c>
      <c r="G215" s="7">
        <v>1</v>
      </c>
      <c r="H215" s="7">
        <v>1</v>
      </c>
      <c r="I215" s="7"/>
      <c r="J215" s="68">
        <f t="shared" si="22"/>
        <v>91.666666666666671</v>
      </c>
    </row>
    <row r="216" spans="1:10" ht="15.75" thickBot="1" x14ac:dyDescent="0.3">
      <c r="A216" s="2"/>
      <c r="B216" s="3"/>
      <c r="C216" s="3"/>
      <c r="D216" s="7">
        <v>8</v>
      </c>
      <c r="E216" s="4" t="s">
        <v>27</v>
      </c>
      <c r="F216" s="7">
        <v>10</v>
      </c>
      <c r="G216" s="7">
        <v>1</v>
      </c>
      <c r="H216" s="7">
        <v>1</v>
      </c>
      <c r="I216" s="7"/>
      <c r="J216" s="68">
        <f t="shared" si="22"/>
        <v>91.666666666666671</v>
      </c>
    </row>
    <row r="217" spans="1:10" ht="15.75" thickBot="1" x14ac:dyDescent="0.3">
      <c r="A217" s="2"/>
      <c r="B217" s="3"/>
      <c r="C217" s="3"/>
      <c r="D217" s="7">
        <v>9</v>
      </c>
      <c r="E217" s="4" t="s">
        <v>15</v>
      </c>
      <c r="F217" s="7">
        <v>7</v>
      </c>
      <c r="G217" s="7">
        <v>4</v>
      </c>
      <c r="H217" s="7">
        <v>1</v>
      </c>
      <c r="I217" s="7"/>
      <c r="J217" s="68">
        <f t="shared" si="22"/>
        <v>83.333333333333329</v>
      </c>
    </row>
    <row r="218" spans="1:10" ht="23.25" thickBot="1" x14ac:dyDescent="0.3">
      <c r="A218" s="2"/>
      <c r="B218" s="3"/>
      <c r="C218" s="3"/>
      <c r="D218" s="7">
        <v>10</v>
      </c>
      <c r="E218" s="4" t="s">
        <v>16</v>
      </c>
      <c r="F218" s="7">
        <v>10</v>
      </c>
      <c r="G218" s="7">
        <v>1</v>
      </c>
      <c r="H218" s="7">
        <v>1</v>
      </c>
      <c r="I218" s="7"/>
      <c r="J218" s="68">
        <f t="shared" si="22"/>
        <v>91.666666666666671</v>
      </c>
    </row>
    <row r="219" spans="1:10" ht="15.75" thickBot="1" x14ac:dyDescent="0.3">
      <c r="A219" s="2"/>
      <c r="B219" s="3"/>
      <c r="C219" s="3"/>
      <c r="D219" s="7">
        <v>11</v>
      </c>
      <c r="E219" s="4" t="s">
        <v>20</v>
      </c>
      <c r="F219" s="7">
        <v>8</v>
      </c>
      <c r="G219" s="7">
        <v>3</v>
      </c>
      <c r="H219" s="7">
        <v>1</v>
      </c>
      <c r="I219" s="7"/>
      <c r="J219" s="68">
        <f t="shared" si="22"/>
        <v>86.111111111111114</v>
      </c>
    </row>
    <row r="220" spans="1:10" ht="15.75" thickBot="1" x14ac:dyDescent="0.3">
      <c r="A220" s="2"/>
      <c r="B220" s="3"/>
      <c r="C220" s="3"/>
      <c r="D220" s="7">
        <v>12</v>
      </c>
      <c r="E220" s="4" t="s">
        <v>22</v>
      </c>
      <c r="F220" s="7">
        <v>9</v>
      </c>
      <c r="G220" s="7">
        <v>2</v>
      </c>
      <c r="H220" s="7"/>
      <c r="I220" s="7">
        <v>1</v>
      </c>
      <c r="J220" s="68">
        <f t="shared" si="22"/>
        <v>86.111111111111114</v>
      </c>
    </row>
    <row r="221" spans="1:10" ht="15.75" thickBot="1" x14ac:dyDescent="0.3">
      <c r="A221" s="2"/>
      <c r="B221" s="3"/>
      <c r="C221" s="3"/>
      <c r="D221" s="7">
        <v>13</v>
      </c>
      <c r="E221" s="4" t="s">
        <v>17</v>
      </c>
      <c r="F221" s="7">
        <v>9</v>
      </c>
      <c r="G221" s="7">
        <v>2</v>
      </c>
      <c r="H221" s="7"/>
      <c r="I221" s="7">
        <v>1</v>
      </c>
      <c r="J221" s="68">
        <f t="shared" si="22"/>
        <v>86.111111111111114</v>
      </c>
    </row>
    <row r="222" spans="1:10" ht="15.75" thickBot="1" x14ac:dyDescent="0.3">
      <c r="A222" s="2"/>
      <c r="B222" s="3"/>
      <c r="C222" s="3"/>
      <c r="D222" s="7">
        <v>14</v>
      </c>
      <c r="E222" s="4" t="s">
        <v>18</v>
      </c>
      <c r="F222" s="7">
        <v>8</v>
      </c>
      <c r="G222" s="7">
        <v>2</v>
      </c>
      <c r="H222" s="7"/>
      <c r="I222" s="7">
        <v>2</v>
      </c>
      <c r="J222" s="68">
        <f t="shared" si="22"/>
        <v>77.777777777777771</v>
      </c>
    </row>
    <row r="223" spans="1:10" ht="15.75" thickBot="1" x14ac:dyDescent="0.3">
      <c r="A223" s="2"/>
      <c r="B223" s="3"/>
      <c r="C223" s="3"/>
      <c r="D223" s="7">
        <v>15</v>
      </c>
      <c r="E223" s="4" t="s">
        <v>19</v>
      </c>
      <c r="F223" s="7">
        <v>9</v>
      </c>
      <c r="G223" s="7">
        <v>2</v>
      </c>
      <c r="H223" s="7"/>
      <c r="I223" s="7">
        <v>1</v>
      </c>
      <c r="J223" s="68">
        <f t="shared" si="22"/>
        <v>86.111111111111114</v>
      </c>
    </row>
    <row r="224" spans="1:10" ht="15.75" thickBot="1" x14ac:dyDescent="0.3">
      <c r="A224" s="2"/>
      <c r="B224" s="3"/>
      <c r="C224" s="3"/>
      <c r="D224" s="7"/>
      <c r="E224" s="4" t="s">
        <v>6</v>
      </c>
      <c r="F224" s="79">
        <f t="shared" ref="F224:I224" si="23">SUM(F209:F223)/15</f>
        <v>9</v>
      </c>
      <c r="G224" s="79">
        <f t="shared" si="23"/>
        <v>1.7333333333333334</v>
      </c>
      <c r="H224" s="79">
        <f t="shared" si="23"/>
        <v>0.93333333333333335</v>
      </c>
      <c r="I224" s="79">
        <f t="shared" si="23"/>
        <v>0.33333333333333331</v>
      </c>
      <c r="J224" s="80">
        <f>SUM(J209:J223)/15</f>
        <v>87.222222222222214</v>
      </c>
    </row>
    <row r="225" spans="1:10" ht="25.5" customHeight="1" x14ac:dyDescent="0.25">
      <c r="A225" s="222" t="s">
        <v>322</v>
      </c>
      <c r="B225" s="269">
        <v>14</v>
      </c>
      <c r="C225" s="259">
        <v>12</v>
      </c>
      <c r="D225" s="51">
        <v>36</v>
      </c>
      <c r="E225" s="261"/>
      <c r="F225" s="259">
        <v>3</v>
      </c>
      <c r="G225" s="259">
        <v>2</v>
      </c>
      <c r="H225" s="13">
        <v>1</v>
      </c>
      <c r="I225" s="13">
        <v>0</v>
      </c>
      <c r="J225" s="263" t="s">
        <v>62</v>
      </c>
    </row>
    <row r="226" spans="1:10" ht="15.75" thickBot="1" x14ac:dyDescent="0.3">
      <c r="A226" s="50" t="s">
        <v>61</v>
      </c>
      <c r="B226" s="273"/>
      <c r="C226" s="260"/>
      <c r="D226" s="50"/>
      <c r="E226" s="262"/>
      <c r="F226" s="260"/>
      <c r="G226" s="260"/>
      <c r="H226" s="14"/>
      <c r="I226" s="14"/>
      <c r="J226" s="264"/>
    </row>
    <row r="227" spans="1:10" ht="15.75" thickBot="1" x14ac:dyDescent="0.3">
      <c r="A227" s="2"/>
      <c r="B227" s="3"/>
      <c r="C227" s="3"/>
      <c r="D227" s="7">
        <v>1</v>
      </c>
      <c r="E227" s="4" t="s">
        <v>9</v>
      </c>
      <c r="F227" s="7">
        <v>12</v>
      </c>
      <c r="G227" s="7"/>
      <c r="H227" s="7"/>
      <c r="I227" s="7"/>
      <c r="J227" s="68">
        <f>SUM((F227*3+G227*2+H227*1+I227*0)*100/36)</f>
        <v>100</v>
      </c>
    </row>
    <row r="228" spans="1:10" ht="23.25" thickBot="1" x14ac:dyDescent="0.3">
      <c r="A228" s="2"/>
      <c r="B228" s="3"/>
      <c r="C228" s="3"/>
      <c r="D228" s="7">
        <v>2</v>
      </c>
      <c r="E228" s="4" t="s">
        <v>10</v>
      </c>
      <c r="F228" s="7">
        <v>10</v>
      </c>
      <c r="G228" s="7">
        <v>2</v>
      </c>
      <c r="H228" s="7"/>
      <c r="I228" s="7"/>
      <c r="J228" s="68">
        <f t="shared" ref="J228:J241" si="24">SUM((F228*3+G228*2+H228*1+I228*0)*100/36)</f>
        <v>94.444444444444443</v>
      </c>
    </row>
    <row r="229" spans="1:10" ht="15.75" thickBot="1" x14ac:dyDescent="0.3">
      <c r="A229" s="2"/>
      <c r="B229" s="3"/>
      <c r="C229" s="3"/>
      <c r="D229" s="7">
        <v>3</v>
      </c>
      <c r="E229" s="4" t="s">
        <v>11</v>
      </c>
      <c r="F229" s="7">
        <v>11</v>
      </c>
      <c r="G229" s="7">
        <v>1</v>
      </c>
      <c r="H229" s="7"/>
      <c r="I229" s="7"/>
      <c r="J229" s="68">
        <f t="shared" si="24"/>
        <v>97.222222222222229</v>
      </c>
    </row>
    <row r="230" spans="1:10" ht="15.75" thickBot="1" x14ac:dyDescent="0.3">
      <c r="A230" s="2"/>
      <c r="B230" s="3"/>
      <c r="C230" s="3"/>
      <c r="D230" s="7">
        <v>4</v>
      </c>
      <c r="E230" s="4" t="s">
        <v>12</v>
      </c>
      <c r="F230" s="7">
        <v>12</v>
      </c>
      <c r="G230" s="7"/>
      <c r="H230" s="7"/>
      <c r="I230" s="7"/>
      <c r="J230" s="68">
        <f t="shared" si="24"/>
        <v>100</v>
      </c>
    </row>
    <row r="231" spans="1:10" ht="15.75" thickBot="1" x14ac:dyDescent="0.3">
      <c r="A231" s="2"/>
      <c r="B231" s="3"/>
      <c r="C231" s="3"/>
      <c r="D231" s="7">
        <v>5</v>
      </c>
      <c r="E231" s="4" t="s">
        <v>13</v>
      </c>
      <c r="F231" s="7">
        <v>12</v>
      </c>
      <c r="G231" s="7"/>
      <c r="H231" s="7"/>
      <c r="I231" s="7"/>
      <c r="J231" s="68">
        <f t="shared" si="24"/>
        <v>100</v>
      </c>
    </row>
    <row r="232" spans="1:10" ht="15.75" thickBot="1" x14ac:dyDescent="0.3">
      <c r="A232" s="2"/>
      <c r="B232" s="3"/>
      <c r="C232" s="3"/>
      <c r="D232" s="7">
        <v>6</v>
      </c>
      <c r="E232" s="4" t="s">
        <v>14</v>
      </c>
      <c r="F232" s="7">
        <v>12</v>
      </c>
      <c r="G232" s="7"/>
      <c r="H232" s="7"/>
      <c r="I232" s="7"/>
      <c r="J232" s="68">
        <f t="shared" si="24"/>
        <v>100</v>
      </c>
    </row>
    <row r="233" spans="1:10" ht="15.75" thickBot="1" x14ac:dyDescent="0.3">
      <c r="A233" s="2"/>
      <c r="B233" s="3"/>
      <c r="C233" s="3"/>
      <c r="D233" s="7">
        <v>7</v>
      </c>
      <c r="E233" s="4" t="s">
        <v>21</v>
      </c>
      <c r="F233" s="7">
        <v>11</v>
      </c>
      <c r="G233" s="7">
        <v>1</v>
      </c>
      <c r="H233" s="7"/>
      <c r="I233" s="7"/>
      <c r="J233" s="68">
        <f t="shared" si="24"/>
        <v>97.222222222222229</v>
      </c>
    </row>
    <row r="234" spans="1:10" ht="15.75" thickBot="1" x14ac:dyDescent="0.3">
      <c r="A234" s="2"/>
      <c r="B234" s="3"/>
      <c r="C234" s="3"/>
      <c r="D234" s="7">
        <v>8</v>
      </c>
      <c r="E234" s="4" t="s">
        <v>27</v>
      </c>
      <c r="F234" s="7">
        <v>12</v>
      </c>
      <c r="G234" s="7"/>
      <c r="H234" s="7"/>
      <c r="I234" s="7"/>
      <c r="J234" s="68">
        <f t="shared" si="24"/>
        <v>100</v>
      </c>
    </row>
    <row r="235" spans="1:10" ht="15.75" thickBot="1" x14ac:dyDescent="0.3">
      <c r="A235" s="2"/>
      <c r="B235" s="3"/>
      <c r="C235" s="3"/>
      <c r="D235" s="7">
        <v>9</v>
      </c>
      <c r="E235" s="4" t="s">
        <v>15</v>
      </c>
      <c r="F235" s="7">
        <v>9</v>
      </c>
      <c r="G235" s="7">
        <v>3</v>
      </c>
      <c r="H235" s="7"/>
      <c r="I235" s="7"/>
      <c r="J235" s="68">
        <f t="shared" si="24"/>
        <v>91.666666666666671</v>
      </c>
    </row>
    <row r="236" spans="1:10" ht="23.25" thickBot="1" x14ac:dyDescent="0.3">
      <c r="A236" s="2"/>
      <c r="B236" s="3"/>
      <c r="C236" s="3"/>
      <c r="D236" s="7">
        <v>10</v>
      </c>
      <c r="E236" s="4" t="s">
        <v>16</v>
      </c>
      <c r="F236" s="7">
        <v>12</v>
      </c>
      <c r="G236" s="7"/>
      <c r="H236" s="7"/>
      <c r="I236" s="7"/>
      <c r="J236" s="68">
        <f t="shared" si="24"/>
        <v>100</v>
      </c>
    </row>
    <row r="237" spans="1:10" ht="15.75" thickBot="1" x14ac:dyDescent="0.3">
      <c r="A237" s="2"/>
      <c r="B237" s="3"/>
      <c r="C237" s="3"/>
      <c r="D237" s="7">
        <v>11</v>
      </c>
      <c r="E237" s="4" t="s">
        <v>20</v>
      </c>
      <c r="F237" s="7">
        <v>10</v>
      </c>
      <c r="G237" s="7">
        <v>2</v>
      </c>
      <c r="H237" s="7"/>
      <c r="I237" s="7"/>
      <c r="J237" s="68">
        <f t="shared" si="24"/>
        <v>94.444444444444443</v>
      </c>
    </row>
    <row r="238" spans="1:10" ht="15.75" thickBot="1" x14ac:dyDescent="0.3">
      <c r="A238" s="2"/>
      <c r="B238" s="3"/>
      <c r="C238" s="3"/>
      <c r="D238" s="7">
        <v>12</v>
      </c>
      <c r="E238" s="4" t="s">
        <v>22</v>
      </c>
      <c r="F238" s="7">
        <v>11</v>
      </c>
      <c r="G238" s="7">
        <v>1</v>
      </c>
      <c r="H238" s="7"/>
      <c r="I238" s="7"/>
      <c r="J238" s="68">
        <f t="shared" si="24"/>
        <v>97.222222222222229</v>
      </c>
    </row>
    <row r="239" spans="1:10" ht="15.75" thickBot="1" x14ac:dyDescent="0.3">
      <c r="A239" s="2"/>
      <c r="B239" s="3"/>
      <c r="C239" s="3"/>
      <c r="D239" s="7">
        <v>13</v>
      </c>
      <c r="E239" s="4" t="s">
        <v>17</v>
      </c>
      <c r="F239" s="7">
        <v>12</v>
      </c>
      <c r="G239" s="7"/>
      <c r="H239" s="7"/>
      <c r="I239" s="7"/>
      <c r="J239" s="68">
        <f t="shared" si="24"/>
        <v>100</v>
      </c>
    </row>
    <row r="240" spans="1:10" ht="15.75" thickBot="1" x14ac:dyDescent="0.3">
      <c r="A240" s="2"/>
      <c r="B240" s="3"/>
      <c r="C240" s="3"/>
      <c r="D240" s="7">
        <v>14</v>
      </c>
      <c r="E240" s="4" t="s">
        <v>18</v>
      </c>
      <c r="F240" s="7">
        <v>11</v>
      </c>
      <c r="G240" s="7">
        <v>1</v>
      </c>
      <c r="H240" s="7"/>
      <c r="I240" s="7"/>
      <c r="J240" s="68">
        <f t="shared" si="24"/>
        <v>97.222222222222229</v>
      </c>
    </row>
    <row r="241" spans="1:10" ht="15.75" thickBot="1" x14ac:dyDescent="0.3">
      <c r="A241" s="2"/>
      <c r="B241" s="3"/>
      <c r="C241" s="3"/>
      <c r="D241" s="7">
        <v>15</v>
      </c>
      <c r="E241" s="4" t="s">
        <v>19</v>
      </c>
      <c r="F241" s="7">
        <v>8</v>
      </c>
      <c r="G241" s="7">
        <v>3</v>
      </c>
      <c r="H241" s="7">
        <v>1</v>
      </c>
      <c r="I241" s="7"/>
      <c r="J241" s="68">
        <f t="shared" si="24"/>
        <v>86.111111111111114</v>
      </c>
    </row>
    <row r="242" spans="1:10" ht="15.75" thickBot="1" x14ac:dyDescent="0.3">
      <c r="A242" s="2"/>
      <c r="B242" s="3"/>
      <c r="C242" s="3"/>
      <c r="D242" s="7"/>
      <c r="E242" s="4" t="s">
        <v>6</v>
      </c>
      <c r="F242" s="79">
        <f t="shared" ref="F242:I242" si="25">SUM(F227:F241)/15</f>
        <v>11</v>
      </c>
      <c r="G242" s="79">
        <f t="shared" si="25"/>
        <v>0.93333333333333335</v>
      </c>
      <c r="H242" s="79">
        <f t="shared" si="25"/>
        <v>6.6666666666666666E-2</v>
      </c>
      <c r="I242" s="79">
        <f t="shared" si="25"/>
        <v>0</v>
      </c>
      <c r="J242" s="80">
        <f>SUM(J227:J241)/15</f>
        <v>97.037037037037024</v>
      </c>
    </row>
    <row r="243" spans="1:10" ht="24" x14ac:dyDescent="0.25">
      <c r="A243" s="222" t="s">
        <v>323</v>
      </c>
      <c r="B243" s="269">
        <v>14</v>
      </c>
      <c r="C243" s="259">
        <v>12</v>
      </c>
      <c r="D243" s="51">
        <v>36</v>
      </c>
      <c r="E243" s="261"/>
      <c r="F243" s="259">
        <v>3</v>
      </c>
      <c r="G243" s="259">
        <v>2</v>
      </c>
      <c r="H243" s="13">
        <v>1</v>
      </c>
      <c r="I243" s="13">
        <v>0</v>
      </c>
      <c r="J243" s="263" t="s">
        <v>62</v>
      </c>
    </row>
    <row r="244" spans="1:10" ht="15.75" thickBot="1" x14ac:dyDescent="0.3">
      <c r="A244" s="220" t="s">
        <v>180</v>
      </c>
      <c r="B244" s="273"/>
      <c r="C244" s="260"/>
      <c r="D244" s="50"/>
      <c r="E244" s="262"/>
      <c r="F244" s="260"/>
      <c r="G244" s="260"/>
      <c r="H244" s="14"/>
      <c r="I244" s="14"/>
      <c r="J244" s="264"/>
    </row>
    <row r="245" spans="1:10" ht="15.75" thickBot="1" x14ac:dyDescent="0.3">
      <c r="A245" s="2"/>
      <c r="B245" s="3"/>
      <c r="C245" s="3"/>
      <c r="D245" s="7">
        <v>1</v>
      </c>
      <c r="E245" s="4" t="s">
        <v>9</v>
      </c>
      <c r="F245" s="7">
        <v>9</v>
      </c>
      <c r="G245" s="7">
        <v>3</v>
      </c>
      <c r="H245" s="7"/>
      <c r="I245" s="7"/>
      <c r="J245" s="68">
        <f>SUM((F245*3+G245*2+H245*1+I245*0)*100/36)</f>
        <v>91.666666666666671</v>
      </c>
    </row>
    <row r="246" spans="1:10" ht="23.25" thickBot="1" x14ac:dyDescent="0.3">
      <c r="A246" s="2"/>
      <c r="B246" s="3"/>
      <c r="C246" s="3"/>
      <c r="D246" s="7">
        <v>2</v>
      </c>
      <c r="E246" s="4" t="s">
        <v>10</v>
      </c>
      <c r="F246" s="7">
        <v>9</v>
      </c>
      <c r="G246" s="7">
        <v>1</v>
      </c>
      <c r="H246" s="7">
        <v>2</v>
      </c>
      <c r="I246" s="7"/>
      <c r="J246" s="68">
        <f t="shared" ref="J246:J259" si="26">SUM((F246*3+G246*2+H246*1+I246*0)*100/36)</f>
        <v>86.111111111111114</v>
      </c>
    </row>
    <row r="247" spans="1:10" ht="15.75" thickBot="1" x14ac:dyDescent="0.3">
      <c r="A247" s="2"/>
      <c r="B247" s="3"/>
      <c r="C247" s="3"/>
      <c r="D247" s="7">
        <v>3</v>
      </c>
      <c r="E247" s="4" t="s">
        <v>11</v>
      </c>
      <c r="F247" s="7">
        <v>7</v>
      </c>
      <c r="G247" s="7">
        <v>5</v>
      </c>
      <c r="H247" s="7"/>
      <c r="I247" s="7"/>
      <c r="J247" s="68">
        <f t="shared" si="26"/>
        <v>86.111111111111114</v>
      </c>
    </row>
    <row r="248" spans="1:10" ht="15.75" thickBot="1" x14ac:dyDescent="0.3">
      <c r="A248" s="2"/>
      <c r="B248" s="3"/>
      <c r="C248" s="3"/>
      <c r="D248" s="7">
        <v>4</v>
      </c>
      <c r="E248" s="4" t="s">
        <v>12</v>
      </c>
      <c r="F248" s="7">
        <v>10</v>
      </c>
      <c r="G248" s="7">
        <v>2</v>
      </c>
      <c r="H248" s="7"/>
      <c r="I248" s="7"/>
      <c r="J248" s="68">
        <f t="shared" si="26"/>
        <v>94.444444444444443</v>
      </c>
    </row>
    <row r="249" spans="1:10" ht="15.75" thickBot="1" x14ac:dyDescent="0.3">
      <c r="A249" s="2"/>
      <c r="B249" s="3"/>
      <c r="C249" s="3"/>
      <c r="D249" s="7">
        <v>5</v>
      </c>
      <c r="E249" s="4" t="s">
        <v>13</v>
      </c>
      <c r="F249" s="7">
        <v>8</v>
      </c>
      <c r="G249" s="7">
        <v>2</v>
      </c>
      <c r="H249" s="7">
        <v>2</v>
      </c>
      <c r="I249" s="7"/>
      <c r="J249" s="68">
        <f t="shared" si="26"/>
        <v>83.333333333333329</v>
      </c>
    </row>
    <row r="250" spans="1:10" ht="15.75" thickBot="1" x14ac:dyDescent="0.3">
      <c r="A250" s="2"/>
      <c r="B250" s="3"/>
      <c r="C250" s="3"/>
      <c r="D250" s="7">
        <v>6</v>
      </c>
      <c r="E250" s="4" t="s">
        <v>14</v>
      </c>
      <c r="F250" s="7">
        <v>8</v>
      </c>
      <c r="G250" s="7">
        <v>4</v>
      </c>
      <c r="H250" s="7"/>
      <c r="I250" s="7"/>
      <c r="J250" s="68">
        <f t="shared" si="26"/>
        <v>88.888888888888886</v>
      </c>
    </row>
    <row r="251" spans="1:10" ht="15.75" thickBot="1" x14ac:dyDescent="0.3">
      <c r="A251" s="2"/>
      <c r="B251" s="3"/>
      <c r="C251" s="3"/>
      <c r="D251" s="7">
        <v>7</v>
      </c>
      <c r="E251" s="4" t="s">
        <v>21</v>
      </c>
      <c r="F251" s="7">
        <v>10</v>
      </c>
      <c r="G251" s="7">
        <v>2</v>
      </c>
      <c r="H251" s="7"/>
      <c r="I251" s="7"/>
      <c r="J251" s="68">
        <f t="shared" si="26"/>
        <v>94.444444444444443</v>
      </c>
    </row>
    <row r="252" spans="1:10" ht="15.75" thickBot="1" x14ac:dyDescent="0.3">
      <c r="A252" s="2"/>
      <c r="B252" s="3"/>
      <c r="C252" s="3"/>
      <c r="D252" s="7">
        <v>8</v>
      </c>
      <c r="E252" s="4" t="s">
        <v>27</v>
      </c>
      <c r="F252" s="7">
        <v>11</v>
      </c>
      <c r="G252" s="7">
        <v>1</v>
      </c>
      <c r="H252" s="7"/>
      <c r="I252" s="7"/>
      <c r="J252" s="68">
        <f t="shared" si="26"/>
        <v>97.222222222222229</v>
      </c>
    </row>
    <row r="253" spans="1:10" ht="15.75" thickBot="1" x14ac:dyDescent="0.3">
      <c r="A253" s="2"/>
      <c r="B253" s="3"/>
      <c r="C253" s="3"/>
      <c r="D253" s="7">
        <v>9</v>
      </c>
      <c r="E253" s="4" t="s">
        <v>15</v>
      </c>
      <c r="F253" s="7">
        <v>7</v>
      </c>
      <c r="G253" s="7">
        <v>3</v>
      </c>
      <c r="H253" s="7">
        <v>2</v>
      </c>
      <c r="I253" s="7"/>
      <c r="J253" s="68">
        <f t="shared" si="26"/>
        <v>80.555555555555557</v>
      </c>
    </row>
    <row r="254" spans="1:10" ht="23.25" thickBot="1" x14ac:dyDescent="0.3">
      <c r="A254" s="2"/>
      <c r="B254" s="3"/>
      <c r="C254" s="3"/>
      <c r="D254" s="7">
        <v>10</v>
      </c>
      <c r="E254" s="4" t="s">
        <v>16</v>
      </c>
      <c r="F254" s="7">
        <v>9</v>
      </c>
      <c r="G254" s="7">
        <v>3</v>
      </c>
      <c r="H254" s="7"/>
      <c r="I254" s="7"/>
      <c r="J254" s="68">
        <f t="shared" si="26"/>
        <v>91.666666666666671</v>
      </c>
    </row>
    <row r="255" spans="1:10" ht="15.75" thickBot="1" x14ac:dyDescent="0.3">
      <c r="A255" s="2"/>
      <c r="B255" s="3"/>
      <c r="C255" s="3"/>
      <c r="D255" s="7">
        <v>11</v>
      </c>
      <c r="E255" s="4" t="s">
        <v>20</v>
      </c>
      <c r="F255" s="7">
        <v>11</v>
      </c>
      <c r="G255" s="7">
        <v>1</v>
      </c>
      <c r="H255" s="7"/>
      <c r="I255" s="7"/>
      <c r="J255" s="68">
        <f t="shared" si="26"/>
        <v>97.222222222222229</v>
      </c>
    </row>
    <row r="256" spans="1:10" ht="15.75" thickBot="1" x14ac:dyDescent="0.3">
      <c r="A256" s="2"/>
      <c r="B256" s="3"/>
      <c r="C256" s="3"/>
      <c r="D256" s="7">
        <v>12</v>
      </c>
      <c r="E256" s="4" t="s">
        <v>22</v>
      </c>
      <c r="F256" s="7">
        <v>10</v>
      </c>
      <c r="G256" s="7">
        <v>2</v>
      </c>
      <c r="H256" s="7"/>
      <c r="I256" s="7"/>
      <c r="J256" s="68">
        <f t="shared" si="26"/>
        <v>94.444444444444443</v>
      </c>
    </row>
    <row r="257" spans="1:10" ht="15.75" thickBot="1" x14ac:dyDescent="0.3">
      <c r="A257" s="2"/>
      <c r="B257" s="3"/>
      <c r="C257" s="3"/>
      <c r="D257" s="7">
        <v>13</v>
      </c>
      <c r="E257" s="4" t="s">
        <v>17</v>
      </c>
      <c r="F257" s="7">
        <v>10</v>
      </c>
      <c r="G257" s="7">
        <v>2</v>
      </c>
      <c r="H257" s="7"/>
      <c r="I257" s="7"/>
      <c r="J257" s="68">
        <f t="shared" si="26"/>
        <v>94.444444444444443</v>
      </c>
    </row>
    <row r="258" spans="1:10" ht="15.75" thickBot="1" x14ac:dyDescent="0.3">
      <c r="A258" s="2"/>
      <c r="B258" s="3"/>
      <c r="C258" s="3"/>
      <c r="D258" s="7">
        <v>14</v>
      </c>
      <c r="E258" s="4" t="s">
        <v>18</v>
      </c>
      <c r="F258" s="7">
        <v>8</v>
      </c>
      <c r="G258" s="7">
        <v>4</v>
      </c>
      <c r="H258" s="7"/>
      <c r="I258" s="7"/>
      <c r="J258" s="68">
        <f t="shared" si="26"/>
        <v>88.888888888888886</v>
      </c>
    </row>
    <row r="259" spans="1:10" ht="15.75" thickBot="1" x14ac:dyDescent="0.3">
      <c r="A259" s="2"/>
      <c r="B259" s="3"/>
      <c r="C259" s="3"/>
      <c r="D259" s="7">
        <v>15</v>
      </c>
      <c r="E259" s="4" t="s">
        <v>19</v>
      </c>
      <c r="F259" s="7">
        <v>11</v>
      </c>
      <c r="G259" s="7">
        <v>1</v>
      </c>
      <c r="H259" s="7"/>
      <c r="I259" s="7"/>
      <c r="J259" s="68">
        <f t="shared" si="26"/>
        <v>97.222222222222229</v>
      </c>
    </row>
    <row r="260" spans="1:10" ht="15.75" thickBot="1" x14ac:dyDescent="0.3">
      <c r="A260" s="2"/>
      <c r="B260" s="3"/>
      <c r="C260" s="3"/>
      <c r="D260" s="7"/>
      <c r="E260" s="4" t="s">
        <v>6</v>
      </c>
      <c r="F260" s="79">
        <f t="shared" ref="F260:I260" si="27">SUM(F245:F259)/15</f>
        <v>9.1999999999999993</v>
      </c>
      <c r="G260" s="79">
        <f t="shared" si="27"/>
        <v>2.4</v>
      </c>
      <c r="H260" s="79">
        <f t="shared" si="27"/>
        <v>0.4</v>
      </c>
      <c r="I260" s="79">
        <f t="shared" si="27"/>
        <v>0</v>
      </c>
      <c r="J260" s="80">
        <f>SUM(J245:J259)/15</f>
        <v>91.111111111111086</v>
      </c>
    </row>
    <row r="261" spans="1:10" ht="24" x14ac:dyDescent="0.25">
      <c r="A261" s="222" t="s">
        <v>324</v>
      </c>
      <c r="B261" s="269">
        <v>14</v>
      </c>
      <c r="C261" s="259">
        <v>12</v>
      </c>
      <c r="D261" s="51">
        <v>36</v>
      </c>
      <c r="E261" s="261"/>
      <c r="F261" s="259">
        <v>3</v>
      </c>
      <c r="G261" s="259">
        <v>2</v>
      </c>
      <c r="H261" s="13">
        <v>1</v>
      </c>
      <c r="I261" s="13">
        <v>0</v>
      </c>
      <c r="J261" s="263" t="s">
        <v>62</v>
      </c>
    </row>
    <row r="262" spans="1:10" ht="15.75" thickBot="1" x14ac:dyDescent="0.3">
      <c r="A262" s="50" t="s">
        <v>43</v>
      </c>
      <c r="B262" s="273"/>
      <c r="C262" s="260"/>
      <c r="D262" s="50"/>
      <c r="E262" s="262"/>
      <c r="F262" s="260"/>
      <c r="G262" s="260"/>
      <c r="H262" s="14"/>
      <c r="I262" s="14"/>
      <c r="J262" s="264"/>
    </row>
    <row r="263" spans="1:10" ht="15.75" thickBot="1" x14ac:dyDescent="0.3">
      <c r="A263" s="2"/>
      <c r="B263" s="3"/>
      <c r="C263" s="3"/>
      <c r="D263" s="7">
        <v>1</v>
      </c>
      <c r="E263" s="4" t="s">
        <v>9</v>
      </c>
      <c r="F263" s="7">
        <v>11</v>
      </c>
      <c r="G263" s="7"/>
      <c r="H263" s="7">
        <v>1</v>
      </c>
      <c r="I263" s="7"/>
      <c r="J263" s="68">
        <f>SUM((F263*3+G263*2+H263*1+I263*0)*100/36)</f>
        <v>94.444444444444443</v>
      </c>
    </row>
    <row r="264" spans="1:10" ht="23.25" thickBot="1" x14ac:dyDescent="0.3">
      <c r="A264" s="2"/>
      <c r="B264" s="3"/>
      <c r="C264" s="3"/>
      <c r="D264" s="7">
        <v>2</v>
      </c>
      <c r="E264" s="4" t="s">
        <v>10</v>
      </c>
      <c r="F264" s="7">
        <v>9</v>
      </c>
      <c r="G264" s="7">
        <v>2</v>
      </c>
      <c r="H264" s="7"/>
      <c r="I264" s="7">
        <v>1</v>
      </c>
      <c r="J264" s="68">
        <f t="shared" ref="J264:J277" si="28">SUM((F264*3+G264*2+H264*1+I264*0)*100/36)</f>
        <v>86.111111111111114</v>
      </c>
    </row>
    <row r="265" spans="1:10" ht="15.75" thickBot="1" x14ac:dyDescent="0.3">
      <c r="A265" s="2"/>
      <c r="B265" s="3"/>
      <c r="C265" s="3"/>
      <c r="D265" s="7">
        <v>3</v>
      </c>
      <c r="E265" s="4" t="s">
        <v>11</v>
      </c>
      <c r="F265" s="7">
        <v>9</v>
      </c>
      <c r="G265" s="7">
        <v>2</v>
      </c>
      <c r="H265" s="7">
        <v>1</v>
      </c>
      <c r="I265" s="7"/>
      <c r="J265" s="68">
        <f t="shared" si="28"/>
        <v>88.888888888888886</v>
      </c>
    </row>
    <row r="266" spans="1:10" ht="15.75" thickBot="1" x14ac:dyDescent="0.3">
      <c r="A266" s="2"/>
      <c r="B266" s="3"/>
      <c r="C266" s="3"/>
      <c r="D266" s="7">
        <v>4</v>
      </c>
      <c r="E266" s="4" t="s">
        <v>12</v>
      </c>
      <c r="F266" s="7">
        <v>11</v>
      </c>
      <c r="G266" s="7">
        <v>1</v>
      </c>
      <c r="H266" s="7"/>
      <c r="I266" s="7"/>
      <c r="J266" s="68">
        <f t="shared" si="28"/>
        <v>97.222222222222229</v>
      </c>
    </row>
    <row r="267" spans="1:10" ht="15.75" thickBot="1" x14ac:dyDescent="0.3">
      <c r="A267" s="2"/>
      <c r="B267" s="3"/>
      <c r="C267" s="3"/>
      <c r="D267" s="7">
        <v>5</v>
      </c>
      <c r="E267" s="4" t="s">
        <v>13</v>
      </c>
      <c r="F267" s="7">
        <v>7</v>
      </c>
      <c r="G267" s="7">
        <v>5</v>
      </c>
      <c r="H267" s="7"/>
      <c r="I267" s="7"/>
      <c r="J267" s="68">
        <f t="shared" si="28"/>
        <v>86.111111111111114</v>
      </c>
    </row>
    <row r="268" spans="1:10" ht="15.75" thickBot="1" x14ac:dyDescent="0.3">
      <c r="A268" s="2"/>
      <c r="B268" s="3"/>
      <c r="C268" s="3"/>
      <c r="D268" s="7">
        <v>6</v>
      </c>
      <c r="E268" s="4" t="s">
        <v>14</v>
      </c>
      <c r="F268" s="7">
        <v>9</v>
      </c>
      <c r="G268" s="7">
        <v>3</v>
      </c>
      <c r="H268" s="7">
        <v>1</v>
      </c>
      <c r="I268" s="7"/>
      <c r="J268" s="68">
        <f t="shared" si="28"/>
        <v>94.444444444444443</v>
      </c>
    </row>
    <row r="269" spans="1:10" ht="15.75" thickBot="1" x14ac:dyDescent="0.3">
      <c r="A269" s="2"/>
      <c r="B269" s="3"/>
      <c r="C269" s="3"/>
      <c r="D269" s="7">
        <v>7</v>
      </c>
      <c r="E269" s="4" t="s">
        <v>21</v>
      </c>
      <c r="F269" s="7">
        <v>11</v>
      </c>
      <c r="G269" s="7"/>
      <c r="H269" s="7"/>
      <c r="I269" s="7">
        <v>1</v>
      </c>
      <c r="J269" s="68">
        <f t="shared" si="28"/>
        <v>91.666666666666671</v>
      </c>
    </row>
    <row r="270" spans="1:10" ht="15.75" thickBot="1" x14ac:dyDescent="0.3">
      <c r="A270" s="2"/>
      <c r="B270" s="3"/>
      <c r="C270" s="3"/>
      <c r="D270" s="7">
        <v>8</v>
      </c>
      <c r="E270" s="4" t="s">
        <v>27</v>
      </c>
      <c r="F270" s="7">
        <v>8</v>
      </c>
      <c r="G270" s="7">
        <v>4</v>
      </c>
      <c r="H270" s="7"/>
      <c r="I270" s="7"/>
      <c r="J270" s="68">
        <f t="shared" si="28"/>
        <v>88.888888888888886</v>
      </c>
    </row>
    <row r="271" spans="1:10" ht="15.75" thickBot="1" x14ac:dyDescent="0.3">
      <c r="A271" s="2"/>
      <c r="B271" s="3"/>
      <c r="C271" s="3"/>
      <c r="D271" s="7">
        <v>9</v>
      </c>
      <c r="E271" s="4" t="s">
        <v>15</v>
      </c>
      <c r="F271" s="7">
        <v>7</v>
      </c>
      <c r="G271" s="7">
        <v>4</v>
      </c>
      <c r="H271" s="7">
        <v>1</v>
      </c>
      <c r="I271" s="7"/>
      <c r="J271" s="68">
        <f t="shared" si="28"/>
        <v>83.333333333333329</v>
      </c>
    </row>
    <row r="272" spans="1:10" ht="23.25" thickBot="1" x14ac:dyDescent="0.3">
      <c r="A272" s="2"/>
      <c r="B272" s="3"/>
      <c r="C272" s="3"/>
      <c r="D272" s="7">
        <v>10</v>
      </c>
      <c r="E272" s="4" t="s">
        <v>16</v>
      </c>
      <c r="F272" s="7">
        <v>9</v>
      </c>
      <c r="G272" s="7">
        <v>2</v>
      </c>
      <c r="H272" s="7"/>
      <c r="I272" s="7">
        <v>1</v>
      </c>
      <c r="J272" s="68">
        <f t="shared" si="28"/>
        <v>86.111111111111114</v>
      </c>
    </row>
    <row r="273" spans="1:10" ht="15.75" thickBot="1" x14ac:dyDescent="0.3">
      <c r="A273" s="2"/>
      <c r="B273" s="3"/>
      <c r="C273" s="3"/>
      <c r="D273" s="7">
        <v>11</v>
      </c>
      <c r="E273" s="4" t="s">
        <v>20</v>
      </c>
      <c r="F273" s="7">
        <v>10</v>
      </c>
      <c r="G273" s="7">
        <v>2</v>
      </c>
      <c r="H273" s="7"/>
      <c r="I273" s="7"/>
      <c r="J273" s="68">
        <f t="shared" si="28"/>
        <v>94.444444444444443</v>
      </c>
    </row>
    <row r="274" spans="1:10" ht="15.75" thickBot="1" x14ac:dyDescent="0.3">
      <c r="A274" s="2"/>
      <c r="B274" s="3"/>
      <c r="C274" s="3"/>
      <c r="D274" s="7">
        <v>12</v>
      </c>
      <c r="E274" s="4" t="s">
        <v>22</v>
      </c>
      <c r="F274" s="7">
        <v>8</v>
      </c>
      <c r="G274" s="7">
        <v>4</v>
      </c>
      <c r="H274" s="7"/>
      <c r="I274" s="7"/>
      <c r="J274" s="68">
        <f t="shared" si="28"/>
        <v>88.888888888888886</v>
      </c>
    </row>
    <row r="275" spans="1:10" ht="15.75" thickBot="1" x14ac:dyDescent="0.3">
      <c r="A275" s="2"/>
      <c r="B275" s="3"/>
      <c r="C275" s="3"/>
      <c r="D275" s="7">
        <v>13</v>
      </c>
      <c r="E275" s="4" t="s">
        <v>17</v>
      </c>
      <c r="F275" s="7">
        <v>7</v>
      </c>
      <c r="G275" s="7">
        <v>5</v>
      </c>
      <c r="H275" s="7"/>
      <c r="I275" s="7"/>
      <c r="J275" s="68">
        <f t="shared" si="28"/>
        <v>86.111111111111114</v>
      </c>
    </row>
    <row r="276" spans="1:10" ht="15.75" thickBot="1" x14ac:dyDescent="0.3">
      <c r="A276" s="2"/>
      <c r="B276" s="3"/>
      <c r="C276" s="3"/>
      <c r="D276" s="7">
        <v>14</v>
      </c>
      <c r="E276" s="4" t="s">
        <v>18</v>
      </c>
      <c r="F276" s="7">
        <v>8</v>
      </c>
      <c r="G276" s="7">
        <v>4</v>
      </c>
      <c r="H276" s="7"/>
      <c r="I276" s="7"/>
      <c r="J276" s="68">
        <f t="shared" si="28"/>
        <v>88.888888888888886</v>
      </c>
    </row>
    <row r="277" spans="1:10" ht="15.75" thickBot="1" x14ac:dyDescent="0.3">
      <c r="A277" s="2"/>
      <c r="B277" s="3"/>
      <c r="C277" s="3"/>
      <c r="D277" s="7">
        <v>15</v>
      </c>
      <c r="E277" s="4" t="s">
        <v>19</v>
      </c>
      <c r="F277" s="7">
        <v>12</v>
      </c>
      <c r="G277" s="7"/>
      <c r="H277" s="7"/>
      <c r="I277" s="7"/>
      <c r="J277" s="68">
        <f t="shared" si="28"/>
        <v>100</v>
      </c>
    </row>
    <row r="278" spans="1:10" ht="15.75" thickBot="1" x14ac:dyDescent="0.3">
      <c r="A278" s="2"/>
      <c r="B278" s="3"/>
      <c r="C278" s="3"/>
      <c r="D278" s="7"/>
      <c r="E278" s="4" t="s">
        <v>6</v>
      </c>
      <c r="F278" s="79">
        <f t="shared" ref="F278:I278" si="29">SUM(F263:F277)/15</f>
        <v>9.0666666666666664</v>
      </c>
      <c r="G278" s="79">
        <f t="shared" si="29"/>
        <v>2.5333333333333332</v>
      </c>
      <c r="H278" s="79">
        <f t="shared" si="29"/>
        <v>0.26666666666666666</v>
      </c>
      <c r="I278" s="79">
        <f t="shared" si="29"/>
        <v>0.2</v>
      </c>
      <c r="J278" s="80">
        <f>SUM(J263:J277)/15</f>
        <v>90.370370370370381</v>
      </c>
    </row>
    <row r="279" spans="1:10" ht="24" x14ac:dyDescent="0.25">
      <c r="A279" s="250" t="s">
        <v>325</v>
      </c>
      <c r="B279" s="269">
        <v>14</v>
      </c>
      <c r="C279" s="259">
        <v>10</v>
      </c>
      <c r="D279" s="51">
        <v>30</v>
      </c>
      <c r="E279" s="261"/>
      <c r="F279" s="259">
        <v>3</v>
      </c>
      <c r="G279" s="259">
        <v>2</v>
      </c>
      <c r="H279" s="13">
        <v>1</v>
      </c>
      <c r="I279" s="13">
        <v>0</v>
      </c>
      <c r="J279" s="263" t="s">
        <v>62</v>
      </c>
    </row>
    <row r="280" spans="1:10" ht="15.75" thickBot="1" x14ac:dyDescent="0.3">
      <c r="A280" s="242" t="s">
        <v>33</v>
      </c>
      <c r="B280" s="273"/>
      <c r="C280" s="260"/>
      <c r="D280" s="50"/>
      <c r="E280" s="262"/>
      <c r="F280" s="260"/>
      <c r="G280" s="260"/>
      <c r="H280" s="14"/>
      <c r="I280" s="14"/>
      <c r="J280" s="264"/>
    </row>
    <row r="281" spans="1:10" ht="15.75" thickBot="1" x14ac:dyDescent="0.3">
      <c r="A281" s="2"/>
      <c r="B281" s="3"/>
      <c r="C281" s="3"/>
      <c r="D281" s="7">
        <v>1</v>
      </c>
      <c r="E281" s="4" t="s">
        <v>9</v>
      </c>
      <c r="F281" s="7">
        <v>8</v>
      </c>
      <c r="G281" s="7">
        <v>2</v>
      </c>
      <c r="H281" s="7"/>
      <c r="I281" s="7"/>
      <c r="J281" s="68">
        <f>SUM((F281*3+G281*2+H281*1+I281*0)*100/30)</f>
        <v>93.333333333333329</v>
      </c>
    </row>
    <row r="282" spans="1:10" ht="23.25" thickBot="1" x14ac:dyDescent="0.3">
      <c r="A282" s="2"/>
      <c r="B282" s="3"/>
      <c r="C282" s="3"/>
      <c r="D282" s="7">
        <v>2</v>
      </c>
      <c r="E282" s="4" t="s">
        <v>10</v>
      </c>
      <c r="F282" s="7">
        <v>8</v>
      </c>
      <c r="G282" s="7">
        <v>2</v>
      </c>
      <c r="H282" s="7"/>
      <c r="I282" s="7"/>
      <c r="J282" s="68">
        <f t="shared" ref="J282:J295" si="30">SUM((F282*3+G282*2+H282*1+I282*0)*100/30)</f>
        <v>93.333333333333329</v>
      </c>
    </row>
    <row r="283" spans="1:10" ht="15.75" thickBot="1" x14ac:dyDescent="0.3">
      <c r="A283" s="2"/>
      <c r="B283" s="3"/>
      <c r="C283" s="3"/>
      <c r="D283" s="7">
        <v>3</v>
      </c>
      <c r="E283" s="4" t="s">
        <v>11</v>
      </c>
      <c r="F283" s="7">
        <v>7</v>
      </c>
      <c r="G283" s="7">
        <v>3</v>
      </c>
      <c r="H283" s="7"/>
      <c r="I283" s="7"/>
      <c r="J283" s="68">
        <f t="shared" si="30"/>
        <v>90</v>
      </c>
    </row>
    <row r="284" spans="1:10" ht="15.75" thickBot="1" x14ac:dyDescent="0.3">
      <c r="A284" s="2"/>
      <c r="B284" s="3"/>
      <c r="C284" s="3"/>
      <c r="D284" s="7">
        <v>4</v>
      </c>
      <c r="E284" s="4" t="s">
        <v>12</v>
      </c>
      <c r="F284" s="7">
        <v>9</v>
      </c>
      <c r="G284" s="7">
        <v>1</v>
      </c>
      <c r="H284" s="7"/>
      <c r="I284" s="7"/>
      <c r="J284" s="68">
        <f t="shared" si="30"/>
        <v>96.666666666666671</v>
      </c>
    </row>
    <row r="285" spans="1:10" ht="15.75" thickBot="1" x14ac:dyDescent="0.3">
      <c r="A285" s="2"/>
      <c r="B285" s="3"/>
      <c r="C285" s="3"/>
      <c r="D285" s="7">
        <v>5</v>
      </c>
      <c r="E285" s="4" t="s">
        <v>13</v>
      </c>
      <c r="F285" s="7">
        <v>8</v>
      </c>
      <c r="G285" s="7">
        <v>2</v>
      </c>
      <c r="H285" s="7"/>
      <c r="I285" s="7"/>
      <c r="J285" s="68">
        <f t="shared" si="30"/>
        <v>93.333333333333329</v>
      </c>
    </row>
    <row r="286" spans="1:10" ht="15.75" thickBot="1" x14ac:dyDescent="0.3">
      <c r="A286" s="2"/>
      <c r="B286" s="3"/>
      <c r="C286" s="3"/>
      <c r="D286" s="7">
        <v>6</v>
      </c>
      <c r="E286" s="4" t="s">
        <v>14</v>
      </c>
      <c r="F286" s="7">
        <v>8</v>
      </c>
      <c r="G286" s="7">
        <v>2</v>
      </c>
      <c r="H286" s="7"/>
      <c r="I286" s="7"/>
      <c r="J286" s="68">
        <f t="shared" si="30"/>
        <v>93.333333333333329</v>
      </c>
    </row>
    <row r="287" spans="1:10" ht="15.75" thickBot="1" x14ac:dyDescent="0.3">
      <c r="A287" s="2"/>
      <c r="B287" s="3"/>
      <c r="C287" s="3"/>
      <c r="D287" s="7">
        <v>7</v>
      </c>
      <c r="E287" s="4" t="s">
        <v>21</v>
      </c>
      <c r="F287" s="7">
        <v>8</v>
      </c>
      <c r="G287" s="7">
        <v>2</v>
      </c>
      <c r="H287" s="7"/>
      <c r="I287" s="7"/>
      <c r="J287" s="68">
        <f t="shared" si="30"/>
        <v>93.333333333333329</v>
      </c>
    </row>
    <row r="288" spans="1:10" ht="15.75" thickBot="1" x14ac:dyDescent="0.3">
      <c r="A288" s="2"/>
      <c r="B288" s="3"/>
      <c r="C288" s="3"/>
      <c r="D288" s="7">
        <v>8</v>
      </c>
      <c r="E288" s="4" t="s">
        <v>27</v>
      </c>
      <c r="F288" s="7">
        <v>7</v>
      </c>
      <c r="G288" s="7">
        <v>3</v>
      </c>
      <c r="H288" s="7"/>
      <c r="I288" s="7"/>
      <c r="J288" s="68">
        <f t="shared" si="30"/>
        <v>90</v>
      </c>
    </row>
    <row r="289" spans="1:10" ht="15.75" thickBot="1" x14ac:dyDescent="0.3">
      <c r="A289" s="2"/>
      <c r="B289" s="3"/>
      <c r="C289" s="3"/>
      <c r="D289" s="7">
        <v>9</v>
      </c>
      <c r="E289" s="4" t="s">
        <v>15</v>
      </c>
      <c r="F289" s="7">
        <v>5</v>
      </c>
      <c r="G289" s="7">
        <v>3</v>
      </c>
      <c r="H289" s="7">
        <v>2</v>
      </c>
      <c r="I289" s="7"/>
      <c r="J289" s="68">
        <f t="shared" si="30"/>
        <v>76.666666666666671</v>
      </c>
    </row>
    <row r="290" spans="1:10" ht="23.25" thickBot="1" x14ac:dyDescent="0.3">
      <c r="A290" s="2"/>
      <c r="B290" s="3"/>
      <c r="C290" s="3"/>
      <c r="D290" s="7">
        <v>10</v>
      </c>
      <c r="E290" s="4" t="s">
        <v>16</v>
      </c>
      <c r="F290" s="7">
        <v>8</v>
      </c>
      <c r="G290" s="7">
        <v>2</v>
      </c>
      <c r="H290" s="7"/>
      <c r="I290" s="7"/>
      <c r="J290" s="68">
        <f t="shared" si="30"/>
        <v>93.333333333333329</v>
      </c>
    </row>
    <row r="291" spans="1:10" ht="15.75" thickBot="1" x14ac:dyDescent="0.3">
      <c r="A291" s="2"/>
      <c r="B291" s="3"/>
      <c r="C291" s="3"/>
      <c r="D291" s="7">
        <v>11</v>
      </c>
      <c r="E291" s="4" t="s">
        <v>20</v>
      </c>
      <c r="F291" s="7">
        <v>9</v>
      </c>
      <c r="G291" s="7">
        <v>1</v>
      </c>
      <c r="H291" s="7"/>
      <c r="I291" s="7"/>
      <c r="J291" s="68">
        <f t="shared" si="30"/>
        <v>96.666666666666671</v>
      </c>
    </row>
    <row r="292" spans="1:10" ht="15.75" thickBot="1" x14ac:dyDescent="0.3">
      <c r="A292" s="2"/>
      <c r="B292" s="3"/>
      <c r="C292" s="3"/>
      <c r="D292" s="7">
        <v>12</v>
      </c>
      <c r="E292" s="4" t="s">
        <v>22</v>
      </c>
      <c r="F292" s="7">
        <v>7</v>
      </c>
      <c r="G292" s="7">
        <v>3</v>
      </c>
      <c r="H292" s="7"/>
      <c r="I292" s="7"/>
      <c r="J292" s="68">
        <f t="shared" si="30"/>
        <v>90</v>
      </c>
    </row>
    <row r="293" spans="1:10" ht="15.75" thickBot="1" x14ac:dyDescent="0.3">
      <c r="A293" s="2"/>
      <c r="B293" s="3"/>
      <c r="C293" s="3"/>
      <c r="D293" s="7">
        <v>13</v>
      </c>
      <c r="E293" s="4" t="s">
        <v>17</v>
      </c>
      <c r="F293" s="7">
        <v>7</v>
      </c>
      <c r="G293" s="7">
        <v>3</v>
      </c>
      <c r="H293" s="7"/>
      <c r="I293" s="7"/>
      <c r="J293" s="68">
        <f t="shared" si="30"/>
        <v>90</v>
      </c>
    </row>
    <row r="294" spans="1:10" ht="15.75" thickBot="1" x14ac:dyDescent="0.3">
      <c r="A294" s="2"/>
      <c r="B294" s="3"/>
      <c r="C294" s="3"/>
      <c r="D294" s="7">
        <v>14</v>
      </c>
      <c r="E294" s="4" t="s">
        <v>18</v>
      </c>
      <c r="F294" s="7">
        <v>6</v>
      </c>
      <c r="G294" s="7">
        <v>4</v>
      </c>
      <c r="H294" s="7"/>
      <c r="I294" s="7"/>
      <c r="J294" s="68">
        <f t="shared" si="30"/>
        <v>86.666666666666671</v>
      </c>
    </row>
    <row r="295" spans="1:10" ht="15.75" thickBot="1" x14ac:dyDescent="0.3">
      <c r="A295" s="2"/>
      <c r="B295" s="3"/>
      <c r="C295" s="3"/>
      <c r="D295" s="7">
        <v>15</v>
      </c>
      <c r="E295" s="4" t="s">
        <v>19</v>
      </c>
      <c r="F295" s="7">
        <v>7</v>
      </c>
      <c r="G295" s="7">
        <v>3</v>
      </c>
      <c r="H295" s="7"/>
      <c r="I295" s="7"/>
      <c r="J295" s="68">
        <f t="shared" si="30"/>
        <v>90</v>
      </c>
    </row>
    <row r="296" spans="1:10" ht="15.75" thickBot="1" x14ac:dyDescent="0.3">
      <c r="A296" s="2"/>
      <c r="B296" s="3"/>
      <c r="C296" s="3"/>
      <c r="D296" s="7"/>
      <c r="E296" s="4" t="s">
        <v>6</v>
      </c>
      <c r="F296" s="79">
        <v>8</v>
      </c>
      <c r="G296" s="79">
        <f t="shared" ref="G296:I296" si="31">SUM(G281:G295)/15</f>
        <v>2.4</v>
      </c>
      <c r="H296" s="79">
        <f t="shared" si="31"/>
        <v>0.13333333333333333</v>
      </c>
      <c r="I296" s="79">
        <f t="shared" si="31"/>
        <v>0</v>
      </c>
      <c r="J296" s="80">
        <f>SUM(J281:J295)/15</f>
        <v>91.111111111111114</v>
      </c>
    </row>
    <row r="297" spans="1:10" ht="15.75" customHeight="1" thickBot="1" x14ac:dyDescent="0.3">
      <c r="J297" s="119">
        <f>SUM(J25,J43,J61,J79,J97,J115,J133,J151,J169,J188,J206,J224,J242,J260,J278,J296)/16</f>
        <v>87.956679894179885</v>
      </c>
    </row>
  </sheetData>
  <mergeCells count="102">
    <mergeCell ref="B1:E1"/>
    <mergeCell ref="B2:E2"/>
    <mergeCell ref="B4:J4"/>
    <mergeCell ref="F7:I7"/>
    <mergeCell ref="B8:B9"/>
    <mergeCell ref="C8:C9"/>
    <mergeCell ref="E8:E9"/>
    <mergeCell ref="F8:F9"/>
    <mergeCell ref="G8:G9"/>
    <mergeCell ref="J7:J9"/>
    <mergeCell ref="A6:J6"/>
    <mergeCell ref="B26:B27"/>
    <mergeCell ref="C26:C27"/>
    <mergeCell ref="E26:E27"/>
    <mergeCell ref="F26:F27"/>
    <mergeCell ref="G26:G27"/>
    <mergeCell ref="B62:B63"/>
    <mergeCell ref="C62:C63"/>
    <mergeCell ref="E62:E63"/>
    <mergeCell ref="F62:F63"/>
    <mergeCell ref="G62:G63"/>
    <mergeCell ref="B44:B45"/>
    <mergeCell ref="C44:C45"/>
    <mergeCell ref="E44:E45"/>
    <mergeCell ref="F44:F45"/>
    <mergeCell ref="G44:G45"/>
    <mergeCell ref="B98:B99"/>
    <mergeCell ref="C98:C99"/>
    <mergeCell ref="E98:E99"/>
    <mergeCell ref="F98:F99"/>
    <mergeCell ref="G98:G99"/>
    <mergeCell ref="B80:B81"/>
    <mergeCell ref="C80:C81"/>
    <mergeCell ref="E80:E81"/>
    <mergeCell ref="F80:F81"/>
    <mergeCell ref="G80:G81"/>
    <mergeCell ref="B116:B117"/>
    <mergeCell ref="C116:C117"/>
    <mergeCell ref="E116:E117"/>
    <mergeCell ref="F116:F117"/>
    <mergeCell ref="G116:G117"/>
    <mergeCell ref="B134:B135"/>
    <mergeCell ref="C134:C135"/>
    <mergeCell ref="E134:E135"/>
    <mergeCell ref="F134:F135"/>
    <mergeCell ref="G134:G135"/>
    <mergeCell ref="C261:C262"/>
    <mergeCell ref="A170:I170"/>
    <mergeCell ref="B152:B153"/>
    <mergeCell ref="C152:C153"/>
    <mergeCell ref="E152:E153"/>
    <mergeCell ref="F152:F153"/>
    <mergeCell ref="G152:G153"/>
    <mergeCell ref="B189:B190"/>
    <mergeCell ref="C189:C190"/>
    <mergeCell ref="E189:E190"/>
    <mergeCell ref="F189:F190"/>
    <mergeCell ref="G189:G190"/>
    <mergeCell ref="B171:B172"/>
    <mergeCell ref="C171:C172"/>
    <mergeCell ref="E171:E172"/>
    <mergeCell ref="F171:F172"/>
    <mergeCell ref="G171:G172"/>
    <mergeCell ref="F279:F280"/>
    <mergeCell ref="G279:G280"/>
    <mergeCell ref="B279:B280"/>
    <mergeCell ref="C279:C280"/>
    <mergeCell ref="E279:E280"/>
    <mergeCell ref="B207:B208"/>
    <mergeCell ref="C207:C208"/>
    <mergeCell ref="E207:E208"/>
    <mergeCell ref="F207:F208"/>
    <mergeCell ref="G207:G208"/>
    <mergeCell ref="E261:E262"/>
    <mergeCell ref="F261:F262"/>
    <mergeCell ref="G261:G262"/>
    <mergeCell ref="B225:B226"/>
    <mergeCell ref="C225:C226"/>
    <mergeCell ref="E225:E226"/>
    <mergeCell ref="F225:F226"/>
    <mergeCell ref="G225:G226"/>
    <mergeCell ref="B243:B244"/>
    <mergeCell ref="C243:C244"/>
    <mergeCell ref="E243:E244"/>
    <mergeCell ref="F243:F244"/>
    <mergeCell ref="G243:G244"/>
    <mergeCell ref="B261:B262"/>
    <mergeCell ref="J243:J244"/>
    <mergeCell ref="J261:J262"/>
    <mergeCell ref="J279:J280"/>
    <mergeCell ref="J26:J27"/>
    <mergeCell ref="J44:J45"/>
    <mergeCell ref="J62:J63"/>
    <mergeCell ref="J80:J81"/>
    <mergeCell ref="J98:J99"/>
    <mergeCell ref="J152:J153"/>
    <mergeCell ref="J171:J172"/>
    <mergeCell ref="J189:J190"/>
    <mergeCell ref="J207:J208"/>
    <mergeCell ref="J225:J226"/>
    <mergeCell ref="J116:J117"/>
    <mergeCell ref="J134:J135"/>
  </mergeCells>
  <pageMargins left="0.7" right="0.7" top="0.75" bottom="0.75" header="0.3" footer="0.3"/>
  <pageSetup paperSize="9" scale="7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5"/>
  <sheetViews>
    <sheetView zoomScaleNormal="100" workbookViewId="0">
      <selection activeCell="E10" sqref="E10:E24"/>
    </sheetView>
  </sheetViews>
  <sheetFormatPr defaultRowHeight="15" x14ac:dyDescent="0.25"/>
  <cols>
    <col min="1" max="1" width="17.42578125" customWidth="1"/>
    <col min="2" max="2" width="8.85546875" customWidth="1"/>
    <col min="4" max="4" width="3.28515625" customWidth="1"/>
    <col min="5" max="5" width="59.28515625" customWidth="1"/>
    <col min="6" max="6" width="4.7109375" customWidth="1"/>
    <col min="7" max="8" width="4.85546875" customWidth="1"/>
    <col min="9" max="9" width="4.7109375" customWidth="1"/>
    <col min="10" max="10" width="4.85546875" customWidth="1"/>
  </cols>
  <sheetData>
    <row r="1" spans="1:10" ht="15.75" x14ac:dyDescent="0.25">
      <c r="B1" s="279" t="s">
        <v>0</v>
      </c>
      <c r="C1" s="279"/>
      <c r="D1" s="279"/>
      <c r="E1" s="279"/>
      <c r="F1" s="6"/>
      <c r="G1" s="6"/>
      <c r="H1" s="6"/>
      <c r="I1" s="6"/>
    </row>
    <row r="2" spans="1:10" ht="15.75" x14ac:dyDescent="0.25">
      <c r="B2" s="279" t="s">
        <v>437</v>
      </c>
      <c r="C2" s="279"/>
      <c r="D2" s="279"/>
      <c r="E2" s="279"/>
      <c r="F2" s="12"/>
      <c r="G2" s="5"/>
      <c r="H2" s="5"/>
      <c r="I2" s="5"/>
    </row>
    <row r="3" spans="1:10" x14ac:dyDescent="0.25">
      <c r="F3" s="1"/>
    </row>
    <row r="4" spans="1:10" x14ac:dyDescent="0.25">
      <c r="B4" s="282" t="s">
        <v>326</v>
      </c>
      <c r="C4" s="282"/>
      <c r="D4" s="282"/>
      <c r="E4" s="282"/>
      <c r="F4" s="282"/>
      <c r="G4" s="282"/>
      <c r="H4" s="282"/>
      <c r="I4" s="282"/>
    </row>
    <row r="5" spans="1:10" ht="15.75" thickBot="1" x14ac:dyDescent="0.3">
      <c r="F5" s="1"/>
    </row>
    <row r="6" spans="1:10" ht="15.75" thickBot="1" x14ac:dyDescent="0.3">
      <c r="A6" s="306" t="s">
        <v>8</v>
      </c>
      <c r="B6" s="298"/>
      <c r="C6" s="298"/>
      <c r="D6" s="298"/>
      <c r="E6" s="298"/>
      <c r="F6" s="298"/>
      <c r="G6" s="298"/>
      <c r="H6" s="298"/>
      <c r="I6" s="298"/>
      <c r="J6" s="72"/>
    </row>
    <row r="7" spans="1:10" ht="63.75" customHeight="1" thickBot="1" x14ac:dyDescent="0.3">
      <c r="A7" s="60" t="s">
        <v>1</v>
      </c>
      <c r="B7" s="76" t="s">
        <v>2</v>
      </c>
      <c r="C7" s="76" t="s">
        <v>3</v>
      </c>
      <c r="D7" s="92"/>
      <c r="E7" s="76" t="s">
        <v>4</v>
      </c>
      <c r="F7" s="284" t="s">
        <v>5</v>
      </c>
      <c r="G7" s="285"/>
      <c r="H7" s="285"/>
      <c r="I7" s="285"/>
      <c r="J7" s="293" t="s">
        <v>62</v>
      </c>
    </row>
    <row r="8" spans="1:10" ht="26.25" customHeight="1" x14ac:dyDescent="0.25">
      <c r="A8" s="9" t="s">
        <v>280</v>
      </c>
      <c r="B8" s="259">
        <v>39</v>
      </c>
      <c r="C8" s="259">
        <v>18</v>
      </c>
      <c r="D8" s="10">
        <v>54</v>
      </c>
      <c r="E8" s="261"/>
      <c r="F8" s="259">
        <v>3</v>
      </c>
      <c r="G8" s="259">
        <v>2</v>
      </c>
      <c r="H8" s="13">
        <v>1</v>
      </c>
      <c r="I8" s="66">
        <v>0</v>
      </c>
      <c r="J8" s="277"/>
    </row>
    <row r="9" spans="1:10" ht="13.9" customHeight="1" thickBot="1" x14ac:dyDescent="0.3">
      <c r="A9" s="220" t="s">
        <v>155</v>
      </c>
      <c r="B9" s="260"/>
      <c r="C9" s="260"/>
      <c r="D9" s="11"/>
      <c r="E9" s="262"/>
      <c r="F9" s="260"/>
      <c r="G9" s="260"/>
      <c r="H9" s="14"/>
      <c r="I9" s="67"/>
      <c r="J9" s="278"/>
    </row>
    <row r="10" spans="1:10" ht="13.9" customHeight="1" thickBot="1" x14ac:dyDescent="0.3">
      <c r="A10" s="2"/>
      <c r="B10" s="3"/>
      <c r="C10" s="3"/>
      <c r="D10" s="7">
        <v>1</v>
      </c>
      <c r="E10" s="4" t="s">
        <v>9</v>
      </c>
      <c r="F10" s="7">
        <v>17</v>
      </c>
      <c r="G10" s="7">
        <v>1</v>
      </c>
      <c r="H10" s="7"/>
      <c r="I10" s="7"/>
      <c r="J10" s="68">
        <f>SUM((F10*3+G10*2+H10*1+I10*0)*100/54)</f>
        <v>98.148148148148152</v>
      </c>
    </row>
    <row r="11" spans="1:10" ht="13.15" customHeight="1" thickBot="1" x14ac:dyDescent="0.3">
      <c r="A11" s="2"/>
      <c r="B11" s="3"/>
      <c r="C11" s="3"/>
      <c r="D11" s="7">
        <v>2</v>
      </c>
      <c r="E11" s="4" t="s">
        <v>10</v>
      </c>
      <c r="F11" s="7">
        <v>18</v>
      </c>
      <c r="G11" s="7"/>
      <c r="H11" s="7"/>
      <c r="I11" s="7"/>
      <c r="J11" s="68">
        <f t="shared" ref="J11:J24" si="0">SUM((F11*3+G11*2+H11*1+I11*0)*100/54)</f>
        <v>100</v>
      </c>
    </row>
    <row r="12" spans="1:10" ht="12" customHeight="1" thickBot="1" x14ac:dyDescent="0.3">
      <c r="A12" s="2"/>
      <c r="B12" s="3"/>
      <c r="C12" s="3"/>
      <c r="D12" s="7">
        <v>3</v>
      </c>
      <c r="E12" s="4" t="s">
        <v>11</v>
      </c>
      <c r="F12" s="7">
        <v>16</v>
      </c>
      <c r="G12" s="7">
        <v>2</v>
      </c>
      <c r="H12" s="7"/>
      <c r="I12" s="7"/>
      <c r="J12" s="68">
        <f t="shared" si="0"/>
        <v>96.296296296296291</v>
      </c>
    </row>
    <row r="13" spans="1:10" ht="12.6" customHeight="1" thickBot="1" x14ac:dyDescent="0.3">
      <c r="A13" s="2"/>
      <c r="B13" s="3"/>
      <c r="C13" s="3"/>
      <c r="D13" s="7">
        <v>4</v>
      </c>
      <c r="E13" s="4" t="s">
        <v>12</v>
      </c>
      <c r="F13" s="7">
        <v>17</v>
      </c>
      <c r="G13" s="7">
        <v>1</v>
      </c>
      <c r="H13" s="7"/>
      <c r="I13" s="7"/>
      <c r="J13" s="68">
        <f t="shared" si="0"/>
        <v>98.148148148148152</v>
      </c>
    </row>
    <row r="14" spans="1:10" ht="13.15" customHeight="1" thickBot="1" x14ac:dyDescent="0.3">
      <c r="A14" s="2"/>
      <c r="B14" s="3"/>
      <c r="C14" s="3"/>
      <c r="D14" s="7">
        <v>5</v>
      </c>
      <c r="E14" s="4" t="s">
        <v>13</v>
      </c>
      <c r="F14" s="7">
        <v>15</v>
      </c>
      <c r="G14" s="7">
        <v>2</v>
      </c>
      <c r="H14" s="7"/>
      <c r="I14" s="7">
        <v>1</v>
      </c>
      <c r="J14" s="68">
        <f t="shared" si="0"/>
        <v>90.740740740740748</v>
      </c>
    </row>
    <row r="15" spans="1:10" ht="13.15" customHeight="1" thickBot="1" x14ac:dyDescent="0.3">
      <c r="A15" s="2"/>
      <c r="B15" s="3"/>
      <c r="C15" s="3"/>
      <c r="D15" s="7">
        <v>6</v>
      </c>
      <c r="E15" s="4" t="s">
        <v>14</v>
      </c>
      <c r="F15" s="7">
        <v>16</v>
      </c>
      <c r="G15" s="7">
        <v>1</v>
      </c>
      <c r="H15" s="7">
        <v>1</v>
      </c>
      <c r="I15" s="7"/>
      <c r="J15" s="68">
        <f t="shared" si="0"/>
        <v>94.444444444444443</v>
      </c>
    </row>
    <row r="16" spans="1:10" ht="13.15" customHeight="1" thickBot="1" x14ac:dyDescent="0.3">
      <c r="A16" s="2"/>
      <c r="B16" s="3"/>
      <c r="C16" s="3"/>
      <c r="D16" s="7">
        <v>7</v>
      </c>
      <c r="E16" s="4" t="s">
        <v>21</v>
      </c>
      <c r="F16" s="7">
        <v>15</v>
      </c>
      <c r="G16" s="7">
        <v>3</v>
      </c>
      <c r="H16" s="7"/>
      <c r="I16" s="7"/>
      <c r="J16" s="68">
        <f t="shared" si="0"/>
        <v>94.444444444444443</v>
      </c>
    </row>
    <row r="17" spans="1:10" ht="13.15" customHeight="1" thickBot="1" x14ac:dyDescent="0.3">
      <c r="A17" s="2"/>
      <c r="B17" s="3"/>
      <c r="C17" s="3"/>
      <c r="D17" s="7">
        <v>8</v>
      </c>
      <c r="E17" s="4" t="s">
        <v>27</v>
      </c>
      <c r="F17" s="7">
        <v>15</v>
      </c>
      <c r="G17" s="7">
        <v>3</v>
      </c>
      <c r="H17" s="7"/>
      <c r="I17" s="7"/>
      <c r="J17" s="68">
        <f t="shared" si="0"/>
        <v>94.444444444444443</v>
      </c>
    </row>
    <row r="18" spans="1:10" ht="13.15" customHeight="1" thickBot="1" x14ac:dyDescent="0.3">
      <c r="A18" s="2"/>
      <c r="B18" s="3"/>
      <c r="C18" s="3"/>
      <c r="D18" s="7">
        <v>9</v>
      </c>
      <c r="E18" s="4" t="s">
        <v>15</v>
      </c>
      <c r="F18" s="7">
        <v>13</v>
      </c>
      <c r="G18" s="7">
        <v>3</v>
      </c>
      <c r="H18" s="7">
        <v>2</v>
      </c>
      <c r="I18" s="7"/>
      <c r="J18" s="68">
        <f t="shared" si="0"/>
        <v>87.037037037037038</v>
      </c>
    </row>
    <row r="19" spans="1:10" ht="13.15" customHeight="1" thickBot="1" x14ac:dyDescent="0.3">
      <c r="A19" s="2"/>
      <c r="B19" s="3"/>
      <c r="C19" s="3"/>
      <c r="D19" s="7">
        <v>10</v>
      </c>
      <c r="E19" s="4" t="s">
        <v>16</v>
      </c>
      <c r="F19" s="7">
        <v>12</v>
      </c>
      <c r="G19" s="7">
        <v>3</v>
      </c>
      <c r="H19" s="7"/>
      <c r="I19" s="7">
        <v>3</v>
      </c>
      <c r="J19" s="68">
        <f t="shared" si="0"/>
        <v>77.777777777777771</v>
      </c>
    </row>
    <row r="20" spans="1:10" ht="13.15" customHeight="1" thickBot="1" x14ac:dyDescent="0.3">
      <c r="A20" s="2"/>
      <c r="B20" s="3"/>
      <c r="C20" s="3"/>
      <c r="D20" s="7">
        <v>11</v>
      </c>
      <c r="E20" s="4" t="s">
        <v>20</v>
      </c>
      <c r="F20" s="7">
        <v>16</v>
      </c>
      <c r="G20" s="7">
        <v>2</v>
      </c>
      <c r="H20" s="7"/>
      <c r="I20" s="7"/>
      <c r="J20" s="68">
        <f t="shared" si="0"/>
        <v>96.296296296296291</v>
      </c>
    </row>
    <row r="21" spans="1:10" ht="13.15" customHeight="1" thickBot="1" x14ac:dyDescent="0.3">
      <c r="A21" s="2"/>
      <c r="B21" s="3"/>
      <c r="C21" s="3"/>
      <c r="D21" s="7">
        <v>12</v>
      </c>
      <c r="E21" s="4" t="s">
        <v>22</v>
      </c>
      <c r="F21" s="7">
        <v>14</v>
      </c>
      <c r="G21" s="7">
        <v>3</v>
      </c>
      <c r="H21" s="7">
        <v>1</v>
      </c>
      <c r="I21" s="7"/>
      <c r="J21" s="68">
        <f t="shared" si="0"/>
        <v>90.740740740740748</v>
      </c>
    </row>
    <row r="22" spans="1:10" ht="13.15" customHeight="1" thickBot="1" x14ac:dyDescent="0.3">
      <c r="A22" s="2"/>
      <c r="B22" s="3"/>
      <c r="C22" s="3"/>
      <c r="D22" s="7">
        <v>13</v>
      </c>
      <c r="E22" s="4" t="s">
        <v>17</v>
      </c>
      <c r="F22" s="7">
        <v>13</v>
      </c>
      <c r="G22" s="7">
        <v>4</v>
      </c>
      <c r="H22" s="7"/>
      <c r="I22" s="7">
        <v>1</v>
      </c>
      <c r="J22" s="68">
        <f t="shared" si="0"/>
        <v>87.037037037037038</v>
      </c>
    </row>
    <row r="23" spans="1:10" ht="13.15" customHeight="1" thickBot="1" x14ac:dyDescent="0.3">
      <c r="A23" s="2"/>
      <c r="B23" s="3"/>
      <c r="C23" s="3"/>
      <c r="D23" s="7">
        <v>14</v>
      </c>
      <c r="E23" s="4" t="s">
        <v>18</v>
      </c>
      <c r="F23" s="7">
        <v>13</v>
      </c>
      <c r="G23" s="7">
        <v>2</v>
      </c>
      <c r="H23" s="7">
        <v>2</v>
      </c>
      <c r="I23" s="7">
        <v>1</v>
      </c>
      <c r="J23" s="68">
        <f t="shared" si="0"/>
        <v>83.333333333333329</v>
      </c>
    </row>
    <row r="24" spans="1:10" ht="13.15" customHeight="1" thickBot="1" x14ac:dyDescent="0.3">
      <c r="A24" s="2"/>
      <c r="B24" s="3"/>
      <c r="C24" s="3"/>
      <c r="D24" s="7">
        <v>15</v>
      </c>
      <c r="E24" s="4" t="s">
        <v>19</v>
      </c>
      <c r="F24" s="7">
        <v>15</v>
      </c>
      <c r="G24" s="7">
        <v>2</v>
      </c>
      <c r="H24" s="7">
        <v>1</v>
      </c>
      <c r="I24" s="7"/>
      <c r="J24" s="68">
        <f t="shared" si="0"/>
        <v>92.592592592592595</v>
      </c>
    </row>
    <row r="25" spans="1:10" ht="10.9" customHeight="1" thickBot="1" x14ac:dyDescent="0.3">
      <c r="A25" s="2"/>
      <c r="B25" s="3"/>
      <c r="C25" s="3"/>
      <c r="D25" s="7"/>
      <c r="E25" s="4" t="s">
        <v>6</v>
      </c>
      <c r="F25" s="79">
        <f>SUM(F10:F24)/15</f>
        <v>15</v>
      </c>
      <c r="G25" s="79">
        <f t="shared" ref="G25:I25" si="1">SUM(G10:G24)/15</f>
        <v>2.1333333333333333</v>
      </c>
      <c r="H25" s="79">
        <v>1</v>
      </c>
      <c r="I25" s="79">
        <f t="shared" si="1"/>
        <v>0.4</v>
      </c>
      <c r="J25" s="80">
        <f>SUM(J10:J24)/15</f>
        <v>92.098765432098759</v>
      </c>
    </row>
    <row r="26" spans="1:10" ht="22.9" customHeight="1" x14ac:dyDescent="0.25">
      <c r="A26" s="9" t="s">
        <v>136</v>
      </c>
      <c r="B26" s="259">
        <v>39</v>
      </c>
      <c r="C26" s="259">
        <v>8</v>
      </c>
      <c r="D26" s="15">
        <v>24</v>
      </c>
      <c r="E26" s="261"/>
      <c r="F26" s="259">
        <v>3</v>
      </c>
      <c r="G26" s="259">
        <v>2</v>
      </c>
      <c r="H26" s="66">
        <v>1</v>
      </c>
      <c r="I26" s="69">
        <v>0</v>
      </c>
      <c r="J26" s="263" t="s">
        <v>62</v>
      </c>
    </row>
    <row r="27" spans="1:10" ht="15.75" customHeight="1" thickBot="1" x14ac:dyDescent="0.3">
      <c r="A27" s="225" t="s">
        <v>128</v>
      </c>
      <c r="B27" s="260"/>
      <c r="C27" s="260"/>
      <c r="D27" s="16"/>
      <c r="E27" s="262"/>
      <c r="F27" s="260"/>
      <c r="G27" s="260"/>
      <c r="H27" s="67"/>
      <c r="I27" s="70"/>
      <c r="J27" s="264"/>
    </row>
    <row r="28" spans="1:10" ht="15.75" thickBot="1" x14ac:dyDescent="0.3">
      <c r="A28" s="2"/>
      <c r="B28" s="3"/>
      <c r="C28" s="3"/>
      <c r="D28" s="7">
        <v>1</v>
      </c>
      <c r="E28" s="4" t="s">
        <v>9</v>
      </c>
      <c r="F28" s="7">
        <v>6</v>
      </c>
      <c r="G28" s="7">
        <v>2</v>
      </c>
      <c r="H28" s="7"/>
      <c r="I28" s="7"/>
      <c r="J28" s="68">
        <f>SUM((F28*3+G28*2+H28*1+I28*0)*100/24)</f>
        <v>91.666666666666671</v>
      </c>
    </row>
    <row r="29" spans="1:10" ht="23.25" thickBot="1" x14ac:dyDescent="0.3">
      <c r="A29" s="2"/>
      <c r="B29" s="3"/>
      <c r="C29" s="3"/>
      <c r="D29" s="7">
        <v>2</v>
      </c>
      <c r="E29" s="4" t="s">
        <v>10</v>
      </c>
      <c r="F29" s="7">
        <v>7</v>
      </c>
      <c r="G29" s="7">
        <v>1</v>
      </c>
      <c r="H29" s="7"/>
      <c r="I29" s="7"/>
      <c r="J29" s="68">
        <f t="shared" ref="J29:J42" si="2">SUM((F29*3+G29*2+H29*1+I29*0)*100/24)</f>
        <v>95.833333333333329</v>
      </c>
    </row>
    <row r="30" spans="1:10" ht="15.75" thickBot="1" x14ac:dyDescent="0.3">
      <c r="A30" s="2"/>
      <c r="B30" s="3"/>
      <c r="C30" s="3"/>
      <c r="D30" s="7">
        <v>3</v>
      </c>
      <c r="E30" s="4" t="s">
        <v>11</v>
      </c>
      <c r="F30" s="7">
        <v>8</v>
      </c>
      <c r="G30" s="7"/>
      <c r="H30" s="7"/>
      <c r="I30" s="7"/>
      <c r="J30" s="68">
        <f t="shared" si="2"/>
        <v>100</v>
      </c>
    </row>
    <row r="31" spans="1:10" ht="15.75" thickBot="1" x14ac:dyDescent="0.3">
      <c r="A31" s="2"/>
      <c r="B31" s="3"/>
      <c r="C31" s="3"/>
      <c r="D31" s="7">
        <v>4</v>
      </c>
      <c r="E31" s="4" t="s">
        <v>12</v>
      </c>
      <c r="F31" s="7">
        <v>8</v>
      </c>
      <c r="G31" s="7"/>
      <c r="H31" s="7"/>
      <c r="I31" s="7"/>
      <c r="J31" s="68">
        <f t="shared" si="2"/>
        <v>100</v>
      </c>
    </row>
    <row r="32" spans="1:10" ht="15.75" thickBot="1" x14ac:dyDescent="0.3">
      <c r="A32" s="2"/>
      <c r="B32" s="3"/>
      <c r="C32" s="3"/>
      <c r="D32" s="7">
        <v>5</v>
      </c>
      <c r="E32" s="4" t="s">
        <v>13</v>
      </c>
      <c r="F32" s="7">
        <v>5</v>
      </c>
      <c r="G32" s="7">
        <v>2</v>
      </c>
      <c r="H32" s="7"/>
      <c r="I32" s="7">
        <v>1</v>
      </c>
      <c r="J32" s="68">
        <f t="shared" si="2"/>
        <v>79.166666666666671</v>
      </c>
    </row>
    <row r="33" spans="1:10" ht="15.75" thickBot="1" x14ac:dyDescent="0.3">
      <c r="A33" s="2"/>
      <c r="B33" s="3"/>
      <c r="C33" s="3"/>
      <c r="D33" s="7">
        <v>6</v>
      </c>
      <c r="E33" s="4" t="s">
        <v>14</v>
      </c>
      <c r="F33" s="7">
        <v>7</v>
      </c>
      <c r="G33" s="7">
        <v>1</v>
      </c>
      <c r="H33" s="7"/>
      <c r="I33" s="7"/>
      <c r="J33" s="68">
        <f t="shared" si="2"/>
        <v>95.833333333333329</v>
      </c>
    </row>
    <row r="34" spans="1:10" ht="15.75" thickBot="1" x14ac:dyDescent="0.3">
      <c r="A34" s="2"/>
      <c r="B34" s="3"/>
      <c r="C34" s="3"/>
      <c r="D34" s="7">
        <v>7</v>
      </c>
      <c r="E34" s="4" t="s">
        <v>21</v>
      </c>
      <c r="F34" s="7">
        <v>7</v>
      </c>
      <c r="G34" s="7">
        <v>1</v>
      </c>
      <c r="H34" s="7"/>
      <c r="I34" s="7"/>
      <c r="J34" s="68">
        <f t="shared" si="2"/>
        <v>95.833333333333329</v>
      </c>
    </row>
    <row r="35" spans="1:10" ht="15.75" thickBot="1" x14ac:dyDescent="0.3">
      <c r="A35" s="2"/>
      <c r="B35" s="3"/>
      <c r="C35" s="3"/>
      <c r="D35" s="7">
        <v>8</v>
      </c>
      <c r="E35" s="4" t="s">
        <v>27</v>
      </c>
      <c r="F35" s="7">
        <v>7</v>
      </c>
      <c r="G35" s="7"/>
      <c r="H35" s="7"/>
      <c r="I35" s="7">
        <v>1</v>
      </c>
      <c r="J35" s="68">
        <f t="shared" si="2"/>
        <v>87.5</v>
      </c>
    </row>
    <row r="36" spans="1:10" ht="15.75" thickBot="1" x14ac:dyDescent="0.3">
      <c r="A36" s="2"/>
      <c r="B36" s="3"/>
      <c r="C36" s="3"/>
      <c r="D36" s="7">
        <v>9</v>
      </c>
      <c r="E36" s="4" t="s">
        <v>15</v>
      </c>
      <c r="F36" s="7">
        <v>6</v>
      </c>
      <c r="G36" s="7">
        <v>1</v>
      </c>
      <c r="H36" s="7"/>
      <c r="I36" s="7">
        <v>1</v>
      </c>
      <c r="J36" s="68">
        <f t="shared" si="2"/>
        <v>83.333333333333329</v>
      </c>
    </row>
    <row r="37" spans="1:10" ht="23.25" thickBot="1" x14ac:dyDescent="0.3">
      <c r="A37" s="2"/>
      <c r="B37" s="3"/>
      <c r="C37" s="3"/>
      <c r="D37" s="7">
        <v>10</v>
      </c>
      <c r="E37" s="4" t="s">
        <v>16</v>
      </c>
      <c r="F37" s="7">
        <v>7</v>
      </c>
      <c r="G37" s="7"/>
      <c r="H37" s="7"/>
      <c r="I37" s="7">
        <v>1</v>
      </c>
      <c r="J37" s="68">
        <f t="shared" si="2"/>
        <v>87.5</v>
      </c>
    </row>
    <row r="38" spans="1:10" ht="15.75" thickBot="1" x14ac:dyDescent="0.3">
      <c r="A38" s="2"/>
      <c r="B38" s="3"/>
      <c r="C38" s="3"/>
      <c r="D38" s="7">
        <v>11</v>
      </c>
      <c r="E38" s="4" t="s">
        <v>20</v>
      </c>
      <c r="F38" s="7">
        <v>8</v>
      </c>
      <c r="G38" s="7"/>
      <c r="H38" s="7"/>
      <c r="I38" s="7"/>
      <c r="J38" s="68">
        <f t="shared" si="2"/>
        <v>100</v>
      </c>
    </row>
    <row r="39" spans="1:10" ht="15.75" thickBot="1" x14ac:dyDescent="0.3">
      <c r="A39" s="2"/>
      <c r="B39" s="3"/>
      <c r="C39" s="3"/>
      <c r="D39" s="7">
        <v>12</v>
      </c>
      <c r="E39" s="4" t="s">
        <v>22</v>
      </c>
      <c r="F39" s="7">
        <v>8</v>
      </c>
      <c r="G39" s="7"/>
      <c r="H39" s="7"/>
      <c r="I39" s="7"/>
      <c r="J39" s="68">
        <f t="shared" si="2"/>
        <v>100</v>
      </c>
    </row>
    <row r="40" spans="1:10" ht="15.75" thickBot="1" x14ac:dyDescent="0.3">
      <c r="A40" s="2"/>
      <c r="B40" s="3"/>
      <c r="C40" s="3"/>
      <c r="D40" s="7">
        <v>13</v>
      </c>
      <c r="E40" s="4" t="s">
        <v>17</v>
      </c>
      <c r="F40" s="7">
        <v>8</v>
      </c>
      <c r="G40" s="7"/>
      <c r="H40" s="7"/>
      <c r="I40" s="7"/>
      <c r="J40" s="68">
        <f t="shared" si="2"/>
        <v>100</v>
      </c>
    </row>
    <row r="41" spans="1:10" ht="15.75" thickBot="1" x14ac:dyDescent="0.3">
      <c r="A41" s="2"/>
      <c r="B41" s="3"/>
      <c r="C41" s="3"/>
      <c r="D41" s="7">
        <v>14</v>
      </c>
      <c r="E41" s="4" t="s">
        <v>18</v>
      </c>
      <c r="F41" s="7">
        <v>7</v>
      </c>
      <c r="G41" s="7"/>
      <c r="H41" s="7">
        <v>1</v>
      </c>
      <c r="I41" s="7"/>
      <c r="J41" s="68">
        <f t="shared" si="2"/>
        <v>91.666666666666671</v>
      </c>
    </row>
    <row r="42" spans="1:10" ht="15.75" thickBot="1" x14ac:dyDescent="0.3">
      <c r="A42" s="2"/>
      <c r="B42" s="3"/>
      <c r="C42" s="3"/>
      <c r="D42" s="7">
        <v>15</v>
      </c>
      <c r="E42" s="4" t="s">
        <v>19</v>
      </c>
      <c r="F42" s="7">
        <v>7</v>
      </c>
      <c r="G42" s="7">
        <v>1</v>
      </c>
      <c r="H42" s="7"/>
      <c r="I42" s="7"/>
      <c r="J42" s="68">
        <f t="shared" si="2"/>
        <v>95.833333333333329</v>
      </c>
    </row>
    <row r="43" spans="1:10" ht="15.6" customHeight="1" thickBot="1" x14ac:dyDescent="0.3">
      <c r="A43" s="2"/>
      <c r="B43" s="3"/>
      <c r="C43" s="3"/>
      <c r="D43" s="7"/>
      <c r="E43" s="4" t="s">
        <v>6</v>
      </c>
      <c r="F43" s="79">
        <f>SUM(F28:F42)/15</f>
        <v>7.0666666666666664</v>
      </c>
      <c r="G43" s="79">
        <f t="shared" ref="G43:I43" si="3">SUM(G28:G42)/15</f>
        <v>0.6</v>
      </c>
      <c r="H43" s="79">
        <f t="shared" si="3"/>
        <v>6.6666666666666666E-2</v>
      </c>
      <c r="I43" s="79">
        <f t="shared" si="3"/>
        <v>0.26666666666666666</v>
      </c>
      <c r="J43" s="80">
        <f>SUM(J28:J42)/15</f>
        <v>93.611111111111114</v>
      </c>
    </row>
    <row r="44" spans="1:10" ht="24" x14ac:dyDescent="0.25">
      <c r="A44" s="65" t="s">
        <v>281</v>
      </c>
      <c r="B44" s="259">
        <v>39</v>
      </c>
      <c r="C44" s="259">
        <v>11</v>
      </c>
      <c r="D44" s="15">
        <v>33</v>
      </c>
      <c r="E44" s="261"/>
      <c r="F44" s="259">
        <v>3</v>
      </c>
      <c r="G44" s="259">
        <v>2</v>
      </c>
      <c r="H44" s="13">
        <v>1</v>
      </c>
      <c r="I44" s="13">
        <v>0</v>
      </c>
      <c r="J44" s="263" t="s">
        <v>62</v>
      </c>
    </row>
    <row r="45" spans="1:10" ht="15" customHeight="1" thickBot="1" x14ac:dyDescent="0.3">
      <c r="A45" s="225" t="s">
        <v>197</v>
      </c>
      <c r="B45" s="260"/>
      <c r="C45" s="260"/>
      <c r="D45" s="16"/>
      <c r="E45" s="262"/>
      <c r="F45" s="260"/>
      <c r="G45" s="260"/>
      <c r="H45" s="14"/>
      <c r="I45" s="14"/>
      <c r="J45" s="264"/>
    </row>
    <row r="46" spans="1:10" ht="15.75" thickBot="1" x14ac:dyDescent="0.3">
      <c r="A46" s="2"/>
      <c r="B46" s="3"/>
      <c r="C46" s="3"/>
      <c r="D46" s="7">
        <v>1</v>
      </c>
      <c r="E46" s="4" t="s">
        <v>9</v>
      </c>
      <c r="F46" s="7">
        <v>9</v>
      </c>
      <c r="G46" s="7">
        <v>1</v>
      </c>
      <c r="H46" s="7"/>
      <c r="I46" s="7">
        <v>1</v>
      </c>
      <c r="J46" s="68">
        <f>SUM((F46*3+G46*2+H46*1+I46*0)*100/33)</f>
        <v>87.878787878787875</v>
      </c>
    </row>
    <row r="47" spans="1:10" ht="23.25" thickBot="1" x14ac:dyDescent="0.3">
      <c r="A47" s="2"/>
      <c r="B47" s="3"/>
      <c r="C47" s="3"/>
      <c r="D47" s="7">
        <v>2</v>
      </c>
      <c r="E47" s="4" t="s">
        <v>10</v>
      </c>
      <c r="F47" s="7">
        <v>9</v>
      </c>
      <c r="G47" s="7">
        <v>1</v>
      </c>
      <c r="H47" s="7">
        <v>1</v>
      </c>
      <c r="I47" s="7"/>
      <c r="J47" s="68">
        <f t="shared" ref="J47:J60" si="4">SUM((F47*3+G47*2+H47*1+I47*0)*100/33)</f>
        <v>90.909090909090907</v>
      </c>
    </row>
    <row r="48" spans="1:10" ht="15.75" thickBot="1" x14ac:dyDescent="0.3">
      <c r="A48" s="2"/>
      <c r="B48" s="3"/>
      <c r="C48" s="3"/>
      <c r="D48" s="7">
        <v>3</v>
      </c>
      <c r="E48" s="4" t="s">
        <v>11</v>
      </c>
      <c r="F48" s="7">
        <v>9</v>
      </c>
      <c r="G48" s="7">
        <v>1</v>
      </c>
      <c r="H48" s="7"/>
      <c r="I48" s="7">
        <v>1</v>
      </c>
      <c r="J48" s="68">
        <f t="shared" si="4"/>
        <v>87.878787878787875</v>
      </c>
    </row>
    <row r="49" spans="1:10" ht="15.75" thickBot="1" x14ac:dyDescent="0.3">
      <c r="A49" s="2"/>
      <c r="B49" s="3"/>
      <c r="C49" s="3"/>
      <c r="D49" s="7">
        <v>4</v>
      </c>
      <c r="E49" s="4" t="s">
        <v>12</v>
      </c>
      <c r="F49" s="7">
        <v>9</v>
      </c>
      <c r="G49" s="7">
        <v>1</v>
      </c>
      <c r="H49" s="7"/>
      <c r="I49" s="7">
        <v>1</v>
      </c>
      <c r="J49" s="68">
        <f t="shared" si="4"/>
        <v>87.878787878787875</v>
      </c>
    </row>
    <row r="50" spans="1:10" ht="15.75" thickBot="1" x14ac:dyDescent="0.3">
      <c r="A50" s="2"/>
      <c r="B50" s="3"/>
      <c r="C50" s="3"/>
      <c r="D50" s="7">
        <v>5</v>
      </c>
      <c r="E50" s="4" t="s">
        <v>13</v>
      </c>
      <c r="F50" s="7">
        <v>9</v>
      </c>
      <c r="G50" s="7">
        <v>1</v>
      </c>
      <c r="H50" s="7">
        <v>1</v>
      </c>
      <c r="I50" s="7"/>
      <c r="J50" s="68">
        <f t="shared" si="4"/>
        <v>90.909090909090907</v>
      </c>
    </row>
    <row r="51" spans="1:10" ht="15.75" thickBot="1" x14ac:dyDescent="0.3">
      <c r="A51" s="2"/>
      <c r="B51" s="3"/>
      <c r="C51" s="3"/>
      <c r="D51" s="7">
        <v>6</v>
      </c>
      <c r="E51" s="4" t="s">
        <v>14</v>
      </c>
      <c r="F51" s="7">
        <v>10</v>
      </c>
      <c r="G51" s="7">
        <v>1</v>
      </c>
      <c r="H51" s="7"/>
      <c r="I51" s="7"/>
      <c r="J51" s="68">
        <f t="shared" si="4"/>
        <v>96.969696969696969</v>
      </c>
    </row>
    <row r="52" spans="1:10" ht="15.75" thickBot="1" x14ac:dyDescent="0.3">
      <c r="A52" s="2"/>
      <c r="B52" s="3"/>
      <c r="C52" s="3"/>
      <c r="D52" s="7">
        <v>7</v>
      </c>
      <c r="E52" s="4" t="s">
        <v>21</v>
      </c>
      <c r="F52" s="7">
        <v>9</v>
      </c>
      <c r="G52" s="7">
        <v>2</v>
      </c>
      <c r="H52" s="7"/>
      <c r="I52" s="7"/>
      <c r="J52" s="68">
        <f t="shared" si="4"/>
        <v>93.939393939393938</v>
      </c>
    </row>
    <row r="53" spans="1:10" ht="15.75" thickBot="1" x14ac:dyDescent="0.3">
      <c r="A53" s="2"/>
      <c r="B53" s="3"/>
      <c r="C53" s="3"/>
      <c r="D53" s="7">
        <v>8</v>
      </c>
      <c r="E53" s="4" t="s">
        <v>27</v>
      </c>
      <c r="F53" s="7">
        <v>8</v>
      </c>
      <c r="G53" s="7">
        <v>3</v>
      </c>
      <c r="H53" s="7"/>
      <c r="I53" s="7"/>
      <c r="J53" s="68">
        <f t="shared" si="4"/>
        <v>90.909090909090907</v>
      </c>
    </row>
    <row r="54" spans="1:10" ht="15.75" thickBot="1" x14ac:dyDescent="0.3">
      <c r="A54" s="2"/>
      <c r="B54" s="3"/>
      <c r="C54" s="3"/>
      <c r="D54" s="7">
        <v>9</v>
      </c>
      <c r="E54" s="4" t="s">
        <v>15</v>
      </c>
      <c r="F54" s="7">
        <v>9</v>
      </c>
      <c r="G54" s="7">
        <v>2</v>
      </c>
      <c r="H54" s="7"/>
      <c r="I54" s="7"/>
      <c r="J54" s="68">
        <f t="shared" si="4"/>
        <v>93.939393939393938</v>
      </c>
    </row>
    <row r="55" spans="1:10" ht="23.25" thickBot="1" x14ac:dyDescent="0.3">
      <c r="A55" s="2"/>
      <c r="B55" s="3"/>
      <c r="C55" s="3"/>
      <c r="D55" s="7">
        <v>10</v>
      </c>
      <c r="E55" s="4" t="s">
        <v>16</v>
      </c>
      <c r="F55" s="7">
        <v>8</v>
      </c>
      <c r="G55" s="7">
        <v>2</v>
      </c>
      <c r="H55" s="7">
        <v>1</v>
      </c>
      <c r="I55" s="7"/>
      <c r="J55" s="68">
        <f t="shared" si="4"/>
        <v>87.878787878787875</v>
      </c>
    </row>
    <row r="56" spans="1:10" ht="15.75" thickBot="1" x14ac:dyDescent="0.3">
      <c r="A56" s="2"/>
      <c r="B56" s="3"/>
      <c r="C56" s="3"/>
      <c r="D56" s="7">
        <v>11</v>
      </c>
      <c r="E56" s="4" t="s">
        <v>20</v>
      </c>
      <c r="F56" s="7">
        <v>8</v>
      </c>
      <c r="G56" s="7">
        <v>2</v>
      </c>
      <c r="H56" s="7">
        <v>1</v>
      </c>
      <c r="I56" s="7"/>
      <c r="J56" s="68">
        <f t="shared" si="4"/>
        <v>87.878787878787875</v>
      </c>
    </row>
    <row r="57" spans="1:10" ht="15.75" thickBot="1" x14ac:dyDescent="0.3">
      <c r="A57" s="2"/>
      <c r="B57" s="3"/>
      <c r="C57" s="3"/>
      <c r="D57" s="7">
        <v>12</v>
      </c>
      <c r="E57" s="4" t="s">
        <v>22</v>
      </c>
      <c r="F57" s="7">
        <v>9</v>
      </c>
      <c r="G57" s="7">
        <v>1</v>
      </c>
      <c r="H57" s="7">
        <v>1</v>
      </c>
      <c r="I57" s="7"/>
      <c r="J57" s="68">
        <f t="shared" si="4"/>
        <v>90.909090909090907</v>
      </c>
    </row>
    <row r="58" spans="1:10" ht="15.75" thickBot="1" x14ac:dyDescent="0.3">
      <c r="A58" s="2"/>
      <c r="B58" s="3"/>
      <c r="C58" s="3"/>
      <c r="D58" s="7">
        <v>13</v>
      </c>
      <c r="E58" s="4" t="s">
        <v>17</v>
      </c>
      <c r="F58" s="7">
        <v>9</v>
      </c>
      <c r="G58" s="7">
        <v>2</v>
      </c>
      <c r="H58" s="7"/>
      <c r="I58" s="7"/>
      <c r="J58" s="68">
        <f t="shared" si="4"/>
        <v>93.939393939393938</v>
      </c>
    </row>
    <row r="59" spans="1:10" ht="15.75" thickBot="1" x14ac:dyDescent="0.3">
      <c r="A59" s="2"/>
      <c r="B59" s="3"/>
      <c r="C59" s="3"/>
      <c r="D59" s="7">
        <v>14</v>
      </c>
      <c r="E59" s="4" t="s">
        <v>18</v>
      </c>
      <c r="F59" s="7">
        <v>9</v>
      </c>
      <c r="G59" s="7">
        <v>1</v>
      </c>
      <c r="H59" s="7">
        <v>1</v>
      </c>
      <c r="I59" s="7"/>
      <c r="J59" s="68">
        <f t="shared" si="4"/>
        <v>90.909090909090907</v>
      </c>
    </row>
    <row r="60" spans="1:10" ht="15.75" thickBot="1" x14ac:dyDescent="0.3">
      <c r="A60" s="2"/>
      <c r="B60" s="3"/>
      <c r="C60" s="3"/>
      <c r="D60" s="7">
        <v>15</v>
      </c>
      <c r="E60" s="4" t="s">
        <v>19</v>
      </c>
      <c r="F60" s="7">
        <v>9</v>
      </c>
      <c r="G60" s="7">
        <v>1</v>
      </c>
      <c r="H60" s="7"/>
      <c r="I60" s="7">
        <v>1</v>
      </c>
      <c r="J60" s="68">
        <f t="shared" si="4"/>
        <v>87.878787878787875</v>
      </c>
    </row>
    <row r="61" spans="1:10" ht="15.75" thickBot="1" x14ac:dyDescent="0.3">
      <c r="A61" s="2"/>
      <c r="B61" s="3"/>
      <c r="C61" s="3"/>
      <c r="D61" s="7"/>
      <c r="E61" s="4" t="s">
        <v>6</v>
      </c>
      <c r="F61" s="79">
        <f>SUM(F46:F60)/15</f>
        <v>8.8666666666666671</v>
      </c>
      <c r="G61" s="79">
        <f t="shared" ref="G61:I61" si="5">SUM(G46:G60)/15</f>
        <v>1.4666666666666666</v>
      </c>
      <c r="H61" s="79">
        <v>1</v>
      </c>
      <c r="I61" s="79">
        <f t="shared" si="5"/>
        <v>0.26666666666666666</v>
      </c>
      <c r="J61" s="80">
        <f>SUM(J46:J60)/15</f>
        <v>90.707070707070699</v>
      </c>
    </row>
    <row r="62" spans="1:10" ht="24" customHeight="1" x14ac:dyDescent="0.25">
      <c r="A62" s="26" t="s">
        <v>327</v>
      </c>
      <c r="B62" s="259">
        <v>39</v>
      </c>
      <c r="C62" s="307">
        <v>8</v>
      </c>
      <c r="D62" s="15">
        <v>24</v>
      </c>
      <c r="E62" s="308"/>
      <c r="F62" s="307">
        <v>3</v>
      </c>
      <c r="G62" s="307">
        <v>2</v>
      </c>
      <c r="H62" s="13">
        <v>1</v>
      </c>
      <c r="I62" s="13">
        <v>0</v>
      </c>
      <c r="J62" s="263" t="s">
        <v>62</v>
      </c>
    </row>
    <row r="63" spans="1:10" ht="15" customHeight="1" thickBot="1" x14ac:dyDescent="0.3">
      <c r="A63" s="224" t="s">
        <v>157</v>
      </c>
      <c r="B63" s="260"/>
      <c r="C63" s="260"/>
      <c r="D63" s="16"/>
      <c r="E63" s="262"/>
      <c r="F63" s="260"/>
      <c r="G63" s="260"/>
      <c r="H63" s="14"/>
      <c r="I63" s="14"/>
      <c r="J63" s="264"/>
    </row>
    <row r="64" spans="1:10" ht="15.75" thickBot="1" x14ac:dyDescent="0.3">
      <c r="A64" s="2"/>
      <c r="B64" s="3"/>
      <c r="C64" s="3"/>
      <c r="D64" s="7">
        <v>1</v>
      </c>
      <c r="E64" s="4" t="s">
        <v>9</v>
      </c>
      <c r="F64" s="7">
        <v>8</v>
      </c>
      <c r="G64" s="7"/>
      <c r="H64" s="7"/>
      <c r="I64" s="7"/>
      <c r="J64" s="68">
        <f>SUM((F64*3+G64*2+H64*1+I64*0)*100/24)</f>
        <v>100</v>
      </c>
    </row>
    <row r="65" spans="1:10" ht="23.25" thickBot="1" x14ac:dyDescent="0.3">
      <c r="A65" s="2"/>
      <c r="B65" s="3"/>
      <c r="C65" s="3"/>
      <c r="D65" s="7">
        <v>2</v>
      </c>
      <c r="E65" s="4" t="s">
        <v>10</v>
      </c>
      <c r="F65" s="7">
        <v>7</v>
      </c>
      <c r="G65" s="7">
        <v>1</v>
      </c>
      <c r="H65" s="7"/>
      <c r="I65" s="7"/>
      <c r="J65" s="68">
        <f t="shared" ref="J65:J78" si="6">SUM((F65*3+G65*2+H65*1+I65*0)*100/24)</f>
        <v>95.833333333333329</v>
      </c>
    </row>
    <row r="66" spans="1:10" ht="15.75" thickBot="1" x14ac:dyDescent="0.3">
      <c r="A66" s="2"/>
      <c r="B66" s="3"/>
      <c r="C66" s="3"/>
      <c r="D66" s="7">
        <v>3</v>
      </c>
      <c r="E66" s="4" t="s">
        <v>11</v>
      </c>
      <c r="F66" s="7">
        <v>7</v>
      </c>
      <c r="G66" s="7">
        <v>1</v>
      </c>
      <c r="H66" s="7"/>
      <c r="I66" s="7"/>
      <c r="J66" s="68">
        <f t="shared" si="6"/>
        <v>95.833333333333329</v>
      </c>
    </row>
    <row r="67" spans="1:10" ht="15.75" thickBot="1" x14ac:dyDescent="0.3">
      <c r="A67" s="2"/>
      <c r="B67" s="3"/>
      <c r="C67" s="3"/>
      <c r="D67" s="7">
        <v>4</v>
      </c>
      <c r="E67" s="4" t="s">
        <v>12</v>
      </c>
      <c r="F67" s="7">
        <v>8</v>
      </c>
      <c r="G67" s="7"/>
      <c r="H67" s="7"/>
      <c r="I67" s="7"/>
      <c r="J67" s="68">
        <f t="shared" si="6"/>
        <v>100</v>
      </c>
    </row>
    <row r="68" spans="1:10" ht="15.75" thickBot="1" x14ac:dyDescent="0.3">
      <c r="A68" s="2"/>
      <c r="B68" s="3"/>
      <c r="C68" s="3"/>
      <c r="D68" s="7">
        <v>5</v>
      </c>
      <c r="E68" s="4" t="s">
        <v>13</v>
      </c>
      <c r="F68" s="7">
        <v>5</v>
      </c>
      <c r="G68" s="7">
        <v>1</v>
      </c>
      <c r="H68" s="7">
        <v>2</v>
      </c>
      <c r="I68" s="7"/>
      <c r="J68" s="68">
        <f t="shared" si="6"/>
        <v>79.166666666666671</v>
      </c>
    </row>
    <row r="69" spans="1:10" ht="15.75" thickBot="1" x14ac:dyDescent="0.3">
      <c r="A69" s="2"/>
      <c r="B69" s="3"/>
      <c r="C69" s="3"/>
      <c r="D69" s="7">
        <v>6</v>
      </c>
      <c r="E69" s="4" t="s">
        <v>14</v>
      </c>
      <c r="F69" s="7">
        <v>8</v>
      </c>
      <c r="G69" s="7"/>
      <c r="H69" s="7"/>
      <c r="I69" s="7"/>
      <c r="J69" s="68">
        <f t="shared" si="6"/>
        <v>100</v>
      </c>
    </row>
    <row r="70" spans="1:10" ht="15.75" thickBot="1" x14ac:dyDescent="0.3">
      <c r="A70" s="2"/>
      <c r="B70" s="3"/>
      <c r="C70" s="3"/>
      <c r="D70" s="7">
        <v>7</v>
      </c>
      <c r="E70" s="4" t="s">
        <v>21</v>
      </c>
      <c r="F70" s="7">
        <v>6</v>
      </c>
      <c r="G70" s="7">
        <v>2</v>
      </c>
      <c r="H70" s="7"/>
      <c r="I70" s="7"/>
      <c r="J70" s="68">
        <f t="shared" si="6"/>
        <v>91.666666666666671</v>
      </c>
    </row>
    <row r="71" spans="1:10" ht="15.75" thickBot="1" x14ac:dyDescent="0.3">
      <c r="A71" s="2"/>
      <c r="B71" s="3"/>
      <c r="C71" s="3"/>
      <c r="D71" s="7">
        <v>8</v>
      </c>
      <c r="E71" s="4" t="s">
        <v>27</v>
      </c>
      <c r="F71" s="7">
        <v>6</v>
      </c>
      <c r="G71" s="7">
        <v>2</v>
      </c>
      <c r="H71" s="7"/>
      <c r="I71" s="7"/>
      <c r="J71" s="68">
        <f t="shared" si="6"/>
        <v>91.666666666666671</v>
      </c>
    </row>
    <row r="72" spans="1:10" ht="15.75" thickBot="1" x14ac:dyDescent="0.3">
      <c r="A72" s="2"/>
      <c r="B72" s="3"/>
      <c r="C72" s="3"/>
      <c r="D72" s="7">
        <v>9</v>
      </c>
      <c r="E72" s="4" t="s">
        <v>15</v>
      </c>
      <c r="F72" s="7">
        <v>5</v>
      </c>
      <c r="G72" s="7">
        <v>3</v>
      </c>
      <c r="H72" s="7"/>
      <c r="I72" s="7"/>
      <c r="J72" s="68">
        <f t="shared" si="6"/>
        <v>87.5</v>
      </c>
    </row>
    <row r="73" spans="1:10" ht="23.25" thickBot="1" x14ac:dyDescent="0.3">
      <c r="A73" s="2"/>
      <c r="B73" s="3"/>
      <c r="C73" s="3"/>
      <c r="D73" s="7">
        <v>10</v>
      </c>
      <c r="E73" s="4" t="s">
        <v>16</v>
      </c>
      <c r="F73" s="7">
        <v>2</v>
      </c>
      <c r="G73" s="7">
        <v>4</v>
      </c>
      <c r="H73" s="7"/>
      <c r="I73" s="7">
        <v>2</v>
      </c>
      <c r="J73" s="68">
        <f t="shared" si="6"/>
        <v>58.333333333333336</v>
      </c>
    </row>
    <row r="74" spans="1:10" ht="15.75" thickBot="1" x14ac:dyDescent="0.3">
      <c r="A74" s="2"/>
      <c r="B74" s="3"/>
      <c r="C74" s="3"/>
      <c r="D74" s="7">
        <v>11</v>
      </c>
      <c r="E74" s="4" t="s">
        <v>20</v>
      </c>
      <c r="F74" s="7">
        <v>6</v>
      </c>
      <c r="G74" s="7">
        <v>2</v>
      </c>
      <c r="H74" s="7"/>
      <c r="I74" s="7"/>
      <c r="J74" s="68">
        <f t="shared" si="6"/>
        <v>91.666666666666671</v>
      </c>
    </row>
    <row r="75" spans="1:10" ht="15.75" thickBot="1" x14ac:dyDescent="0.3">
      <c r="A75" s="2"/>
      <c r="B75" s="3"/>
      <c r="C75" s="3"/>
      <c r="D75" s="7">
        <v>12</v>
      </c>
      <c r="E75" s="4" t="s">
        <v>22</v>
      </c>
      <c r="F75" s="7">
        <v>8</v>
      </c>
      <c r="G75" s="7"/>
      <c r="H75" s="7"/>
      <c r="I75" s="7"/>
      <c r="J75" s="68">
        <f t="shared" si="6"/>
        <v>100</v>
      </c>
    </row>
    <row r="76" spans="1:10" ht="15.75" thickBot="1" x14ac:dyDescent="0.3">
      <c r="A76" s="2"/>
      <c r="B76" s="3"/>
      <c r="C76" s="3"/>
      <c r="D76" s="7">
        <v>13</v>
      </c>
      <c r="E76" s="4" t="s">
        <v>17</v>
      </c>
      <c r="F76" s="7">
        <v>6</v>
      </c>
      <c r="G76" s="7">
        <v>2</v>
      </c>
      <c r="H76" s="7"/>
      <c r="I76" s="7"/>
      <c r="J76" s="68">
        <f t="shared" si="6"/>
        <v>91.666666666666671</v>
      </c>
    </row>
    <row r="77" spans="1:10" ht="15.75" thickBot="1" x14ac:dyDescent="0.3">
      <c r="A77" s="2"/>
      <c r="B77" s="3"/>
      <c r="C77" s="3"/>
      <c r="D77" s="7">
        <v>14</v>
      </c>
      <c r="E77" s="4" t="s">
        <v>18</v>
      </c>
      <c r="F77" s="7">
        <v>5</v>
      </c>
      <c r="G77" s="7">
        <v>2</v>
      </c>
      <c r="H77" s="7">
        <v>1</v>
      </c>
      <c r="I77" s="7"/>
      <c r="J77" s="68">
        <f t="shared" si="6"/>
        <v>83.333333333333329</v>
      </c>
    </row>
    <row r="78" spans="1:10" ht="15.75" thickBot="1" x14ac:dyDescent="0.3">
      <c r="A78" s="2"/>
      <c r="B78" s="3"/>
      <c r="C78" s="3"/>
      <c r="D78" s="7">
        <v>15</v>
      </c>
      <c r="E78" s="4" t="s">
        <v>19</v>
      </c>
      <c r="F78" s="7">
        <v>7</v>
      </c>
      <c r="G78" s="7">
        <v>1</v>
      </c>
      <c r="H78" s="7"/>
      <c r="I78" s="7"/>
      <c r="J78" s="68">
        <f t="shared" si="6"/>
        <v>95.833333333333329</v>
      </c>
    </row>
    <row r="79" spans="1:10" ht="15.75" thickBot="1" x14ac:dyDescent="0.3">
      <c r="A79" s="19"/>
      <c r="B79" s="20"/>
      <c r="C79" s="20"/>
      <c r="D79" s="22"/>
      <c r="E79" s="21" t="s">
        <v>6</v>
      </c>
      <c r="F79" s="79">
        <f>SUM(F64:F78)/15</f>
        <v>6.2666666666666666</v>
      </c>
      <c r="G79" s="79">
        <v>2</v>
      </c>
      <c r="H79" s="79">
        <f t="shared" ref="H79:I79" si="7">SUM(H64:H78)/15</f>
        <v>0.2</v>
      </c>
      <c r="I79" s="79">
        <f t="shared" si="7"/>
        <v>0.13333333333333333</v>
      </c>
      <c r="J79" s="80">
        <f>SUM(J64:J78)/15</f>
        <v>90.833333333333314</v>
      </c>
    </row>
    <row r="80" spans="1:10" ht="23.25" customHeight="1" x14ac:dyDescent="0.25">
      <c r="A80" s="65" t="s">
        <v>328</v>
      </c>
      <c r="B80" s="259">
        <v>39</v>
      </c>
      <c r="C80" s="307">
        <v>17</v>
      </c>
      <c r="D80" s="9">
        <v>51</v>
      </c>
      <c r="E80" s="308"/>
      <c r="F80" s="307">
        <v>3</v>
      </c>
      <c r="G80" s="307">
        <v>2</v>
      </c>
      <c r="H80" s="13">
        <v>1</v>
      </c>
      <c r="I80" s="13">
        <v>0</v>
      </c>
      <c r="J80" s="263" t="s">
        <v>62</v>
      </c>
    </row>
    <row r="81" spans="1:10" ht="20.25" customHeight="1" thickBot="1" x14ac:dyDescent="0.3">
      <c r="A81" s="16" t="s">
        <v>24</v>
      </c>
      <c r="B81" s="260"/>
      <c r="C81" s="260"/>
      <c r="D81" s="16"/>
      <c r="E81" s="262"/>
      <c r="F81" s="260"/>
      <c r="G81" s="260"/>
      <c r="H81" s="14"/>
      <c r="I81" s="14"/>
      <c r="J81" s="264"/>
    </row>
    <row r="82" spans="1:10" ht="15.75" thickBot="1" x14ac:dyDescent="0.3">
      <c r="A82" s="2"/>
      <c r="B82" s="3"/>
      <c r="C82" s="3"/>
      <c r="D82" s="7">
        <v>1</v>
      </c>
      <c r="E82" s="4" t="s">
        <v>9</v>
      </c>
      <c r="F82" s="7">
        <v>17</v>
      </c>
      <c r="G82" s="7"/>
      <c r="H82" s="7"/>
      <c r="I82" s="7"/>
      <c r="J82" s="68">
        <f>SUM((F82*3+G82*2+H82*1+I82*0)*100/51)</f>
        <v>100</v>
      </c>
    </row>
    <row r="83" spans="1:10" ht="23.25" thickBot="1" x14ac:dyDescent="0.3">
      <c r="A83" s="2"/>
      <c r="B83" s="3"/>
      <c r="C83" s="3"/>
      <c r="D83" s="7">
        <v>2</v>
      </c>
      <c r="E83" s="4" t="s">
        <v>10</v>
      </c>
      <c r="F83" s="7">
        <v>17</v>
      </c>
      <c r="G83" s="7"/>
      <c r="H83" s="7"/>
      <c r="I83" s="7"/>
      <c r="J83" s="68">
        <f t="shared" ref="J83:J96" si="8">SUM((F83*3+G83*2+H83*1+I83*0)*100/51)</f>
        <v>100</v>
      </c>
    </row>
    <row r="84" spans="1:10" ht="15.75" thickBot="1" x14ac:dyDescent="0.3">
      <c r="A84" s="2"/>
      <c r="B84" s="3"/>
      <c r="C84" s="3"/>
      <c r="D84" s="7">
        <v>3</v>
      </c>
      <c r="E84" s="4" t="s">
        <v>11</v>
      </c>
      <c r="F84" s="7">
        <v>17</v>
      </c>
      <c r="G84" s="7"/>
      <c r="H84" s="7"/>
      <c r="I84" s="7"/>
      <c r="J84" s="68">
        <f t="shared" si="8"/>
        <v>100</v>
      </c>
    </row>
    <row r="85" spans="1:10" ht="15.75" thickBot="1" x14ac:dyDescent="0.3">
      <c r="A85" s="2"/>
      <c r="B85" s="3"/>
      <c r="C85" s="3"/>
      <c r="D85" s="7">
        <v>4</v>
      </c>
      <c r="E85" s="4" t="s">
        <v>12</v>
      </c>
      <c r="F85" s="7">
        <v>17</v>
      </c>
      <c r="G85" s="7"/>
      <c r="H85" s="7"/>
      <c r="I85" s="7"/>
      <c r="J85" s="68">
        <f t="shared" si="8"/>
        <v>100</v>
      </c>
    </row>
    <row r="86" spans="1:10" ht="15.75" thickBot="1" x14ac:dyDescent="0.3">
      <c r="A86" s="2"/>
      <c r="B86" s="3"/>
      <c r="C86" s="3"/>
      <c r="D86" s="7">
        <v>5</v>
      </c>
      <c r="E86" s="4" t="s">
        <v>13</v>
      </c>
      <c r="F86" s="7">
        <v>13</v>
      </c>
      <c r="G86" s="7">
        <v>4</v>
      </c>
      <c r="H86" s="7"/>
      <c r="I86" s="7"/>
      <c r="J86" s="68">
        <f t="shared" si="8"/>
        <v>92.156862745098039</v>
      </c>
    </row>
    <row r="87" spans="1:10" ht="15.75" thickBot="1" x14ac:dyDescent="0.3">
      <c r="A87" s="2"/>
      <c r="B87" s="3"/>
      <c r="C87" s="3"/>
      <c r="D87" s="7">
        <v>6</v>
      </c>
      <c r="E87" s="4" t="s">
        <v>14</v>
      </c>
      <c r="F87" s="7">
        <v>16</v>
      </c>
      <c r="G87" s="7">
        <v>1</v>
      </c>
      <c r="H87" s="7"/>
      <c r="I87" s="7"/>
      <c r="J87" s="68">
        <f t="shared" si="8"/>
        <v>98.039215686274517</v>
      </c>
    </row>
    <row r="88" spans="1:10" ht="15.75" thickBot="1" x14ac:dyDescent="0.3">
      <c r="A88" s="2"/>
      <c r="B88" s="3"/>
      <c r="C88" s="3"/>
      <c r="D88" s="7">
        <v>7</v>
      </c>
      <c r="E88" s="4" t="s">
        <v>21</v>
      </c>
      <c r="F88" s="7">
        <v>16</v>
      </c>
      <c r="G88" s="7">
        <v>1</v>
      </c>
      <c r="H88" s="7"/>
      <c r="I88" s="7"/>
      <c r="J88" s="68">
        <f t="shared" si="8"/>
        <v>98.039215686274517</v>
      </c>
    </row>
    <row r="89" spans="1:10" ht="15.75" thickBot="1" x14ac:dyDescent="0.3">
      <c r="A89" s="2"/>
      <c r="B89" s="3"/>
      <c r="C89" s="3"/>
      <c r="D89" s="7">
        <v>8</v>
      </c>
      <c r="E89" s="4" t="s">
        <v>27</v>
      </c>
      <c r="F89" s="7">
        <v>15</v>
      </c>
      <c r="G89" s="7">
        <v>1</v>
      </c>
      <c r="H89" s="7">
        <v>1</v>
      </c>
      <c r="I89" s="7"/>
      <c r="J89" s="68">
        <f t="shared" si="8"/>
        <v>94.117647058823536</v>
      </c>
    </row>
    <row r="90" spans="1:10" ht="15.75" thickBot="1" x14ac:dyDescent="0.3">
      <c r="A90" s="2"/>
      <c r="B90" s="3"/>
      <c r="C90" s="3"/>
      <c r="D90" s="7">
        <v>9</v>
      </c>
      <c r="E90" s="4" t="s">
        <v>15</v>
      </c>
      <c r="F90" s="7">
        <v>14</v>
      </c>
      <c r="G90" s="7">
        <v>2</v>
      </c>
      <c r="H90" s="7"/>
      <c r="I90" s="7">
        <v>1</v>
      </c>
      <c r="J90" s="68">
        <f t="shared" si="8"/>
        <v>90.196078431372555</v>
      </c>
    </row>
    <row r="91" spans="1:10" ht="23.25" thickBot="1" x14ac:dyDescent="0.3">
      <c r="A91" s="2"/>
      <c r="B91" s="3"/>
      <c r="C91" s="3"/>
      <c r="D91" s="7">
        <v>10</v>
      </c>
      <c r="E91" s="4" t="s">
        <v>16</v>
      </c>
      <c r="F91" s="7">
        <v>15</v>
      </c>
      <c r="G91" s="7">
        <v>1</v>
      </c>
      <c r="H91" s="7"/>
      <c r="I91" s="7">
        <v>1</v>
      </c>
      <c r="J91" s="68">
        <f t="shared" si="8"/>
        <v>92.156862745098039</v>
      </c>
    </row>
    <row r="92" spans="1:10" ht="15.75" thickBot="1" x14ac:dyDescent="0.3">
      <c r="A92" s="2"/>
      <c r="B92" s="3"/>
      <c r="C92" s="3"/>
      <c r="D92" s="7">
        <v>11</v>
      </c>
      <c r="E92" s="4" t="s">
        <v>20</v>
      </c>
      <c r="F92" s="7">
        <v>16</v>
      </c>
      <c r="G92" s="7">
        <v>1</v>
      </c>
      <c r="H92" s="7"/>
      <c r="I92" s="7"/>
      <c r="J92" s="68">
        <f t="shared" si="8"/>
        <v>98.039215686274517</v>
      </c>
    </row>
    <row r="93" spans="1:10" ht="15.75" thickBot="1" x14ac:dyDescent="0.3">
      <c r="A93" s="2"/>
      <c r="B93" s="3"/>
      <c r="C93" s="3"/>
      <c r="D93" s="7">
        <v>12</v>
      </c>
      <c r="E93" s="4" t="s">
        <v>22</v>
      </c>
      <c r="F93" s="7">
        <v>17</v>
      </c>
      <c r="G93" s="7"/>
      <c r="H93" s="7"/>
      <c r="I93" s="7"/>
      <c r="J93" s="68">
        <f t="shared" si="8"/>
        <v>100</v>
      </c>
    </row>
    <row r="94" spans="1:10" ht="15.75" thickBot="1" x14ac:dyDescent="0.3">
      <c r="A94" s="2"/>
      <c r="B94" s="3"/>
      <c r="C94" s="3"/>
      <c r="D94" s="7">
        <v>13</v>
      </c>
      <c r="E94" s="4" t="s">
        <v>17</v>
      </c>
      <c r="F94" s="7">
        <v>17</v>
      </c>
      <c r="G94" s="7"/>
      <c r="H94" s="7"/>
      <c r="I94" s="7"/>
      <c r="J94" s="68">
        <f t="shared" si="8"/>
        <v>100</v>
      </c>
    </row>
    <row r="95" spans="1:10" ht="15.75" thickBot="1" x14ac:dyDescent="0.3">
      <c r="A95" s="2"/>
      <c r="B95" s="3"/>
      <c r="C95" s="3"/>
      <c r="D95" s="7">
        <v>14</v>
      </c>
      <c r="E95" s="4" t="s">
        <v>18</v>
      </c>
      <c r="F95" s="7">
        <v>15</v>
      </c>
      <c r="G95" s="7">
        <v>1</v>
      </c>
      <c r="H95" s="7"/>
      <c r="I95" s="7">
        <v>1</v>
      </c>
      <c r="J95" s="68">
        <f t="shared" si="8"/>
        <v>92.156862745098039</v>
      </c>
    </row>
    <row r="96" spans="1:10" ht="15.75" thickBot="1" x14ac:dyDescent="0.3">
      <c r="A96" s="2"/>
      <c r="B96" s="3"/>
      <c r="C96" s="3"/>
      <c r="D96" s="7">
        <v>15</v>
      </c>
      <c r="E96" s="4" t="s">
        <v>19</v>
      </c>
      <c r="F96" s="7">
        <v>17</v>
      </c>
      <c r="G96" s="7"/>
      <c r="H96" s="7"/>
      <c r="I96" s="7"/>
      <c r="J96" s="68">
        <f t="shared" si="8"/>
        <v>100</v>
      </c>
    </row>
    <row r="97" spans="1:10" ht="15.75" thickBot="1" x14ac:dyDescent="0.3">
      <c r="A97" s="2"/>
      <c r="B97" s="3"/>
      <c r="C97" s="3"/>
      <c r="D97" s="7"/>
      <c r="E97" s="4" t="s">
        <v>6</v>
      </c>
      <c r="F97" s="79">
        <f>SUM(F82:F96)/15</f>
        <v>15.933333333333334</v>
      </c>
      <c r="G97" s="79">
        <f t="shared" ref="G97:I97" si="9">SUM(G82:G96)/15</f>
        <v>0.8</v>
      </c>
      <c r="H97" s="79">
        <f t="shared" si="9"/>
        <v>6.6666666666666666E-2</v>
      </c>
      <c r="I97" s="79">
        <f t="shared" si="9"/>
        <v>0.2</v>
      </c>
      <c r="J97" s="80">
        <f>SUM(J82:J96)/15</f>
        <v>96.993464052287592</v>
      </c>
    </row>
    <row r="98" spans="1:10" ht="27.75" customHeight="1" x14ac:dyDescent="0.25">
      <c r="A98" s="65" t="s">
        <v>284</v>
      </c>
      <c r="B98" s="259">
        <v>39</v>
      </c>
      <c r="C98" s="259">
        <v>5</v>
      </c>
      <c r="D98" s="15">
        <v>15</v>
      </c>
      <c r="E98" s="261"/>
      <c r="F98" s="259">
        <v>3</v>
      </c>
      <c r="G98" s="259">
        <v>2</v>
      </c>
      <c r="H98" s="13">
        <v>1</v>
      </c>
      <c r="I98" s="13">
        <v>0</v>
      </c>
      <c r="J98" s="263" t="s">
        <v>62</v>
      </c>
    </row>
    <row r="99" spans="1:10" ht="18.75" customHeight="1" thickBot="1" x14ac:dyDescent="0.3">
      <c r="A99" s="16" t="s">
        <v>25</v>
      </c>
      <c r="B99" s="260"/>
      <c r="C99" s="260"/>
      <c r="D99" s="16"/>
      <c r="E99" s="262"/>
      <c r="F99" s="260"/>
      <c r="G99" s="260"/>
      <c r="H99" s="14"/>
      <c r="I99" s="14"/>
      <c r="J99" s="264"/>
    </row>
    <row r="100" spans="1:10" ht="15.75" thickBot="1" x14ac:dyDescent="0.3">
      <c r="A100" s="2"/>
      <c r="B100" s="3"/>
      <c r="C100" s="3"/>
      <c r="D100" s="7">
        <v>1</v>
      </c>
      <c r="E100" s="4" t="s">
        <v>9</v>
      </c>
      <c r="F100" s="7">
        <v>3</v>
      </c>
      <c r="G100" s="7">
        <v>1</v>
      </c>
      <c r="H100" s="7">
        <v>1</v>
      </c>
      <c r="I100" s="7">
        <v>3</v>
      </c>
      <c r="J100" s="68">
        <f>SUM((F100*3+G100*2+H100*1+I100*0)*100/24)</f>
        <v>50</v>
      </c>
    </row>
    <row r="101" spans="1:10" ht="23.25" thickBot="1" x14ac:dyDescent="0.3">
      <c r="A101" s="2"/>
      <c r="B101" s="3"/>
      <c r="C101" s="3"/>
      <c r="D101" s="7">
        <v>2</v>
      </c>
      <c r="E101" s="4" t="s">
        <v>10</v>
      </c>
      <c r="F101" s="7">
        <v>3</v>
      </c>
      <c r="G101" s="7">
        <v>1</v>
      </c>
      <c r="H101" s="7">
        <v>2</v>
      </c>
      <c r="I101" s="7">
        <v>2</v>
      </c>
      <c r="J101" s="68">
        <f t="shared" ref="J101:J114" si="10">SUM((F101*3+G101*2+H101*1+I101*0)*100/24)</f>
        <v>54.166666666666664</v>
      </c>
    </row>
    <row r="102" spans="1:10" ht="15.75" thickBot="1" x14ac:dyDescent="0.3">
      <c r="A102" s="2"/>
      <c r="B102" s="3"/>
      <c r="C102" s="3"/>
      <c r="D102" s="7">
        <v>3</v>
      </c>
      <c r="E102" s="4" t="s">
        <v>11</v>
      </c>
      <c r="F102" s="7">
        <v>4</v>
      </c>
      <c r="G102" s="7"/>
      <c r="H102" s="7">
        <v>1</v>
      </c>
      <c r="I102" s="7">
        <v>3</v>
      </c>
      <c r="J102" s="68">
        <f t="shared" si="10"/>
        <v>54.166666666666664</v>
      </c>
    </row>
    <row r="103" spans="1:10" ht="15.75" thickBot="1" x14ac:dyDescent="0.3">
      <c r="A103" s="2"/>
      <c r="B103" s="3"/>
      <c r="C103" s="3"/>
      <c r="D103" s="7">
        <v>4</v>
      </c>
      <c r="E103" s="4" t="s">
        <v>12</v>
      </c>
      <c r="F103" s="7">
        <v>5</v>
      </c>
      <c r="G103" s="7"/>
      <c r="H103" s="7">
        <v>1</v>
      </c>
      <c r="I103" s="7">
        <v>2</v>
      </c>
      <c r="J103" s="68">
        <f t="shared" si="10"/>
        <v>66.666666666666671</v>
      </c>
    </row>
    <row r="104" spans="1:10" ht="15.75" thickBot="1" x14ac:dyDescent="0.3">
      <c r="A104" s="2"/>
      <c r="B104" s="3"/>
      <c r="C104" s="3"/>
      <c r="D104" s="7">
        <v>5</v>
      </c>
      <c r="E104" s="4" t="s">
        <v>13</v>
      </c>
      <c r="F104" s="7">
        <v>4</v>
      </c>
      <c r="G104" s="7"/>
      <c r="H104" s="7">
        <v>2</v>
      </c>
      <c r="I104" s="7">
        <v>2</v>
      </c>
      <c r="J104" s="68">
        <f t="shared" si="10"/>
        <v>58.333333333333336</v>
      </c>
    </row>
    <row r="105" spans="1:10" ht="15.75" thickBot="1" x14ac:dyDescent="0.3">
      <c r="A105" s="2"/>
      <c r="B105" s="3"/>
      <c r="C105" s="3"/>
      <c r="D105" s="7">
        <v>6</v>
      </c>
      <c r="E105" s="4" t="s">
        <v>14</v>
      </c>
      <c r="F105" s="7">
        <v>4</v>
      </c>
      <c r="G105" s="7"/>
      <c r="H105" s="7">
        <v>1</v>
      </c>
      <c r="I105" s="7">
        <v>3</v>
      </c>
      <c r="J105" s="68">
        <f t="shared" si="10"/>
        <v>54.166666666666664</v>
      </c>
    </row>
    <row r="106" spans="1:10" ht="15.75" thickBot="1" x14ac:dyDescent="0.3">
      <c r="A106" s="2"/>
      <c r="B106" s="3"/>
      <c r="C106" s="3"/>
      <c r="D106" s="7">
        <v>7</v>
      </c>
      <c r="E106" s="4" t="s">
        <v>21</v>
      </c>
      <c r="F106" s="7">
        <v>4</v>
      </c>
      <c r="G106" s="7"/>
      <c r="H106" s="7">
        <v>1</v>
      </c>
      <c r="I106" s="7">
        <v>3</v>
      </c>
      <c r="J106" s="68">
        <f t="shared" si="10"/>
        <v>54.166666666666664</v>
      </c>
    </row>
    <row r="107" spans="1:10" ht="15.75" thickBot="1" x14ac:dyDescent="0.3">
      <c r="A107" s="2"/>
      <c r="B107" s="3"/>
      <c r="C107" s="3"/>
      <c r="D107" s="7">
        <v>8</v>
      </c>
      <c r="E107" s="4" t="s">
        <v>27</v>
      </c>
      <c r="F107" s="7">
        <v>4</v>
      </c>
      <c r="G107" s="7"/>
      <c r="H107" s="7">
        <v>1</v>
      </c>
      <c r="I107" s="7">
        <v>3</v>
      </c>
      <c r="J107" s="68">
        <f t="shared" si="10"/>
        <v>54.166666666666664</v>
      </c>
    </row>
    <row r="108" spans="1:10" ht="15.75" thickBot="1" x14ac:dyDescent="0.3">
      <c r="A108" s="2"/>
      <c r="B108" s="3"/>
      <c r="C108" s="3"/>
      <c r="D108" s="7">
        <v>9</v>
      </c>
      <c r="E108" s="4" t="s">
        <v>15</v>
      </c>
      <c r="F108" s="7">
        <v>4</v>
      </c>
      <c r="G108" s="7"/>
      <c r="H108" s="7">
        <v>1</v>
      </c>
      <c r="I108" s="7">
        <v>3</v>
      </c>
      <c r="J108" s="68">
        <f t="shared" si="10"/>
        <v>54.166666666666664</v>
      </c>
    </row>
    <row r="109" spans="1:10" ht="23.25" thickBot="1" x14ac:dyDescent="0.3">
      <c r="A109" s="2"/>
      <c r="B109" s="3"/>
      <c r="C109" s="3"/>
      <c r="D109" s="7">
        <v>10</v>
      </c>
      <c r="E109" s="4" t="s">
        <v>16</v>
      </c>
      <c r="F109" s="7">
        <v>4</v>
      </c>
      <c r="G109" s="7"/>
      <c r="H109" s="7">
        <v>1</v>
      </c>
      <c r="I109" s="7">
        <v>3</v>
      </c>
      <c r="J109" s="68">
        <f t="shared" si="10"/>
        <v>54.166666666666664</v>
      </c>
    </row>
    <row r="110" spans="1:10" ht="15.75" thickBot="1" x14ac:dyDescent="0.3">
      <c r="A110" s="2"/>
      <c r="B110" s="3"/>
      <c r="C110" s="3"/>
      <c r="D110" s="7">
        <v>11</v>
      </c>
      <c r="E110" s="4" t="s">
        <v>20</v>
      </c>
      <c r="F110" s="7">
        <v>6</v>
      </c>
      <c r="G110" s="7"/>
      <c r="H110" s="7"/>
      <c r="I110" s="7">
        <v>2</v>
      </c>
      <c r="J110" s="68">
        <f t="shared" si="10"/>
        <v>75</v>
      </c>
    </row>
    <row r="111" spans="1:10" ht="15.75" thickBot="1" x14ac:dyDescent="0.3">
      <c r="A111" s="2"/>
      <c r="B111" s="3"/>
      <c r="C111" s="3"/>
      <c r="D111" s="7">
        <v>12</v>
      </c>
      <c r="E111" s="4" t="s">
        <v>22</v>
      </c>
      <c r="F111" s="7">
        <v>4</v>
      </c>
      <c r="G111" s="7"/>
      <c r="H111" s="7">
        <v>1</v>
      </c>
      <c r="I111" s="7">
        <v>3</v>
      </c>
      <c r="J111" s="68">
        <f t="shared" si="10"/>
        <v>54.166666666666664</v>
      </c>
    </row>
    <row r="112" spans="1:10" ht="15.75" thickBot="1" x14ac:dyDescent="0.3">
      <c r="A112" s="2"/>
      <c r="B112" s="3"/>
      <c r="C112" s="3"/>
      <c r="D112" s="7">
        <v>13</v>
      </c>
      <c r="E112" s="4" t="s">
        <v>17</v>
      </c>
      <c r="F112" s="7">
        <v>4</v>
      </c>
      <c r="G112" s="7"/>
      <c r="H112" s="7"/>
      <c r="I112" s="7">
        <v>4</v>
      </c>
      <c r="J112" s="68">
        <f t="shared" si="10"/>
        <v>50</v>
      </c>
    </row>
    <row r="113" spans="1:10" ht="15.75" thickBot="1" x14ac:dyDescent="0.3">
      <c r="A113" s="2"/>
      <c r="B113" s="3"/>
      <c r="C113" s="3"/>
      <c r="D113" s="7">
        <v>14</v>
      </c>
      <c r="E113" s="4" t="s">
        <v>18</v>
      </c>
      <c r="F113" s="7">
        <v>4</v>
      </c>
      <c r="G113" s="7"/>
      <c r="H113" s="7"/>
      <c r="I113" s="7">
        <v>4</v>
      </c>
      <c r="J113" s="68">
        <f t="shared" si="10"/>
        <v>50</v>
      </c>
    </row>
    <row r="114" spans="1:10" ht="15.75" thickBot="1" x14ac:dyDescent="0.3">
      <c r="A114" s="2"/>
      <c r="B114" s="3"/>
      <c r="C114" s="3"/>
      <c r="D114" s="7">
        <v>15</v>
      </c>
      <c r="E114" s="4" t="s">
        <v>19</v>
      </c>
      <c r="F114" s="7">
        <v>4</v>
      </c>
      <c r="G114" s="7"/>
      <c r="H114" s="7">
        <v>1</v>
      </c>
      <c r="I114" s="7">
        <v>3</v>
      </c>
      <c r="J114" s="68">
        <f t="shared" si="10"/>
        <v>54.166666666666664</v>
      </c>
    </row>
    <row r="115" spans="1:10" ht="15.75" thickBot="1" x14ac:dyDescent="0.3">
      <c r="A115" s="2"/>
      <c r="B115" s="3"/>
      <c r="C115" s="3"/>
      <c r="D115" s="7"/>
      <c r="E115" s="4" t="s">
        <v>6</v>
      </c>
      <c r="F115" s="79">
        <f>SUM(F100:F114)/15</f>
        <v>4.0666666666666664</v>
      </c>
      <c r="G115" s="79">
        <f t="shared" ref="G115:I115" si="11">SUM(G100:G114)/15</f>
        <v>0.13333333333333333</v>
      </c>
      <c r="H115" s="79">
        <f t="shared" si="11"/>
        <v>0.93333333333333335</v>
      </c>
      <c r="I115" s="79">
        <f t="shared" si="11"/>
        <v>2.8666666666666667</v>
      </c>
      <c r="J115" s="80">
        <f>SUM(J100:J114)/15</f>
        <v>55.833333333333336</v>
      </c>
    </row>
    <row r="116" spans="1:10" ht="29.45" customHeight="1" x14ac:dyDescent="0.25">
      <c r="A116" s="222" t="s">
        <v>329</v>
      </c>
      <c r="B116" s="259">
        <v>39</v>
      </c>
      <c r="C116" s="259">
        <v>18</v>
      </c>
      <c r="D116" s="15">
        <v>54</v>
      </c>
      <c r="E116" s="261"/>
      <c r="F116" s="259">
        <v>3</v>
      </c>
      <c r="G116" s="259">
        <v>2</v>
      </c>
      <c r="H116" s="13">
        <v>1</v>
      </c>
      <c r="I116" s="13">
        <v>0</v>
      </c>
      <c r="J116" s="263" t="s">
        <v>62</v>
      </c>
    </row>
    <row r="117" spans="1:10" ht="15.75" thickBot="1" x14ac:dyDescent="0.3">
      <c r="A117" s="220" t="s">
        <v>183</v>
      </c>
      <c r="B117" s="260"/>
      <c r="C117" s="260"/>
      <c r="D117" s="16"/>
      <c r="E117" s="262"/>
      <c r="F117" s="260"/>
      <c r="G117" s="260"/>
      <c r="H117" s="14"/>
      <c r="I117" s="14"/>
      <c r="J117" s="264"/>
    </row>
    <row r="118" spans="1:10" ht="15.75" thickBot="1" x14ac:dyDescent="0.3">
      <c r="A118" s="2"/>
      <c r="B118" s="3"/>
      <c r="C118" s="3"/>
      <c r="D118" s="7">
        <v>1</v>
      </c>
      <c r="E118" s="4" t="s">
        <v>9</v>
      </c>
      <c r="F118" s="7">
        <v>13</v>
      </c>
      <c r="G118" s="7">
        <v>5</v>
      </c>
      <c r="H118" s="7"/>
      <c r="I118" s="7"/>
      <c r="J118" s="68">
        <f>SUM((F118*3+G118*2+H118*1+I118*0)*100/54)</f>
        <v>90.740740740740748</v>
      </c>
    </row>
    <row r="119" spans="1:10" ht="23.25" thickBot="1" x14ac:dyDescent="0.3">
      <c r="A119" s="2"/>
      <c r="B119" s="3"/>
      <c r="C119" s="3"/>
      <c r="D119" s="7">
        <v>2</v>
      </c>
      <c r="E119" s="4" t="s">
        <v>10</v>
      </c>
      <c r="F119" s="7">
        <v>11</v>
      </c>
      <c r="G119" s="7">
        <v>5</v>
      </c>
      <c r="H119" s="7">
        <v>2</v>
      </c>
      <c r="I119" s="7"/>
      <c r="J119" s="68">
        <f t="shared" ref="J119:J132" si="12">SUM((F119*3+G119*2+H119*1+I119*0)*100/54)</f>
        <v>83.333333333333329</v>
      </c>
    </row>
    <row r="120" spans="1:10" ht="15.75" thickBot="1" x14ac:dyDescent="0.3">
      <c r="A120" s="2"/>
      <c r="B120" s="3"/>
      <c r="C120" s="3"/>
      <c r="D120" s="7">
        <v>3</v>
      </c>
      <c r="E120" s="4" t="s">
        <v>11</v>
      </c>
      <c r="F120" s="7">
        <v>12</v>
      </c>
      <c r="G120" s="7">
        <v>3</v>
      </c>
      <c r="H120" s="7">
        <v>2</v>
      </c>
      <c r="I120" s="7">
        <v>1</v>
      </c>
      <c r="J120" s="68">
        <f t="shared" si="12"/>
        <v>81.481481481481481</v>
      </c>
    </row>
    <row r="121" spans="1:10" ht="15.75" thickBot="1" x14ac:dyDescent="0.3">
      <c r="A121" s="2"/>
      <c r="B121" s="3"/>
      <c r="C121" s="3"/>
      <c r="D121" s="7">
        <v>4</v>
      </c>
      <c r="E121" s="4" t="s">
        <v>12</v>
      </c>
      <c r="F121" s="7">
        <v>14</v>
      </c>
      <c r="G121" s="7">
        <v>3</v>
      </c>
      <c r="H121" s="7">
        <v>1</v>
      </c>
      <c r="I121" s="7"/>
      <c r="J121" s="68">
        <f t="shared" si="12"/>
        <v>90.740740740740748</v>
      </c>
    </row>
    <row r="122" spans="1:10" ht="15.75" thickBot="1" x14ac:dyDescent="0.3">
      <c r="A122" s="2"/>
      <c r="B122" s="3"/>
      <c r="C122" s="3"/>
      <c r="D122" s="7">
        <v>5</v>
      </c>
      <c r="E122" s="4" t="s">
        <v>13</v>
      </c>
      <c r="F122" s="7">
        <v>7</v>
      </c>
      <c r="G122" s="7">
        <v>5</v>
      </c>
      <c r="H122" s="7">
        <v>1</v>
      </c>
      <c r="I122" s="7">
        <v>5</v>
      </c>
      <c r="J122" s="68">
        <f t="shared" si="12"/>
        <v>59.25925925925926</v>
      </c>
    </row>
    <row r="123" spans="1:10" ht="15.75" thickBot="1" x14ac:dyDescent="0.3">
      <c r="A123" s="2"/>
      <c r="B123" s="3"/>
      <c r="C123" s="3"/>
      <c r="D123" s="7">
        <v>6</v>
      </c>
      <c r="E123" s="4" t="s">
        <v>14</v>
      </c>
      <c r="F123" s="7">
        <v>10</v>
      </c>
      <c r="G123" s="7">
        <v>4</v>
      </c>
      <c r="H123" s="7">
        <v>4</v>
      </c>
      <c r="I123" s="7"/>
      <c r="J123" s="68">
        <f t="shared" si="12"/>
        <v>77.777777777777771</v>
      </c>
    </row>
    <row r="124" spans="1:10" ht="15.75" thickBot="1" x14ac:dyDescent="0.3">
      <c r="A124" s="2"/>
      <c r="B124" s="3"/>
      <c r="C124" s="3"/>
      <c r="D124" s="7">
        <v>7</v>
      </c>
      <c r="E124" s="4" t="s">
        <v>21</v>
      </c>
      <c r="F124" s="7">
        <v>15</v>
      </c>
      <c r="G124" s="7">
        <v>1</v>
      </c>
      <c r="H124" s="7">
        <v>2</v>
      </c>
      <c r="I124" s="7"/>
      <c r="J124" s="68">
        <f t="shared" si="12"/>
        <v>90.740740740740748</v>
      </c>
    </row>
    <row r="125" spans="1:10" ht="15.75" thickBot="1" x14ac:dyDescent="0.3">
      <c r="A125" s="2"/>
      <c r="B125" s="3"/>
      <c r="C125" s="3"/>
      <c r="D125" s="7">
        <v>8</v>
      </c>
      <c r="E125" s="4" t="s">
        <v>27</v>
      </c>
      <c r="F125" s="7">
        <v>8</v>
      </c>
      <c r="G125" s="7">
        <v>6</v>
      </c>
      <c r="H125" s="7">
        <v>1</v>
      </c>
      <c r="I125" s="7">
        <v>3</v>
      </c>
      <c r="J125" s="68">
        <f t="shared" si="12"/>
        <v>68.518518518518519</v>
      </c>
    </row>
    <row r="126" spans="1:10" ht="15.75" thickBot="1" x14ac:dyDescent="0.3">
      <c r="A126" s="2"/>
      <c r="B126" s="3"/>
      <c r="C126" s="3"/>
      <c r="D126" s="7">
        <v>9</v>
      </c>
      <c r="E126" s="4" t="s">
        <v>15</v>
      </c>
      <c r="F126" s="7">
        <v>4</v>
      </c>
      <c r="G126" s="7">
        <v>7</v>
      </c>
      <c r="H126" s="7">
        <v>4</v>
      </c>
      <c r="I126" s="7">
        <v>3</v>
      </c>
      <c r="J126" s="68">
        <f t="shared" si="12"/>
        <v>55.555555555555557</v>
      </c>
    </row>
    <row r="127" spans="1:10" ht="23.25" thickBot="1" x14ac:dyDescent="0.3">
      <c r="A127" s="2"/>
      <c r="B127" s="3"/>
      <c r="C127" s="3"/>
      <c r="D127" s="7">
        <v>10</v>
      </c>
      <c r="E127" s="4" t="s">
        <v>16</v>
      </c>
      <c r="F127" s="7">
        <v>11</v>
      </c>
      <c r="G127" s="7">
        <v>5</v>
      </c>
      <c r="H127" s="7">
        <v>1</v>
      </c>
      <c r="I127" s="7">
        <v>1</v>
      </c>
      <c r="J127" s="68">
        <f t="shared" si="12"/>
        <v>81.481481481481481</v>
      </c>
    </row>
    <row r="128" spans="1:10" ht="15.75" thickBot="1" x14ac:dyDescent="0.3">
      <c r="A128" s="2"/>
      <c r="B128" s="3"/>
      <c r="C128" s="3"/>
      <c r="D128" s="7">
        <v>11</v>
      </c>
      <c r="E128" s="4" t="s">
        <v>20</v>
      </c>
      <c r="F128" s="7">
        <v>13</v>
      </c>
      <c r="G128" s="7">
        <v>4</v>
      </c>
      <c r="H128" s="7">
        <v>1</v>
      </c>
      <c r="I128" s="7"/>
      <c r="J128" s="68">
        <f t="shared" si="12"/>
        <v>88.888888888888886</v>
      </c>
    </row>
    <row r="129" spans="1:10" ht="15.75" thickBot="1" x14ac:dyDescent="0.3">
      <c r="A129" s="2"/>
      <c r="B129" s="3"/>
      <c r="C129" s="3"/>
      <c r="D129" s="7">
        <v>12</v>
      </c>
      <c r="E129" s="4" t="s">
        <v>22</v>
      </c>
      <c r="F129" s="7">
        <v>9</v>
      </c>
      <c r="G129" s="7">
        <v>6</v>
      </c>
      <c r="H129" s="7">
        <v>1</v>
      </c>
      <c r="I129" s="7">
        <v>2</v>
      </c>
      <c r="J129" s="68">
        <f t="shared" si="12"/>
        <v>74.074074074074076</v>
      </c>
    </row>
    <row r="130" spans="1:10" ht="15.75" thickBot="1" x14ac:dyDescent="0.3">
      <c r="A130" s="2"/>
      <c r="B130" s="3"/>
      <c r="C130" s="3"/>
      <c r="D130" s="7">
        <v>13</v>
      </c>
      <c r="E130" s="4" t="s">
        <v>17</v>
      </c>
      <c r="F130" s="7">
        <v>12</v>
      </c>
      <c r="G130" s="7">
        <v>4</v>
      </c>
      <c r="H130" s="7">
        <v>2</v>
      </c>
      <c r="I130" s="7"/>
      <c r="J130" s="68">
        <f t="shared" si="12"/>
        <v>85.18518518518519</v>
      </c>
    </row>
    <row r="131" spans="1:10" ht="15.75" thickBot="1" x14ac:dyDescent="0.3">
      <c r="A131" s="2"/>
      <c r="B131" s="3"/>
      <c r="C131" s="3"/>
      <c r="D131" s="7">
        <v>14</v>
      </c>
      <c r="E131" s="4" t="s">
        <v>18</v>
      </c>
      <c r="F131" s="7">
        <v>9</v>
      </c>
      <c r="G131" s="7">
        <v>5</v>
      </c>
      <c r="H131" s="7">
        <v>3</v>
      </c>
      <c r="I131" s="7">
        <v>1</v>
      </c>
      <c r="J131" s="68">
        <f t="shared" si="12"/>
        <v>74.074074074074076</v>
      </c>
    </row>
    <row r="132" spans="1:10" ht="15.75" thickBot="1" x14ac:dyDescent="0.3">
      <c r="A132" s="2"/>
      <c r="B132" s="3"/>
      <c r="C132" s="3"/>
      <c r="D132" s="7">
        <v>15</v>
      </c>
      <c r="E132" s="4" t="s">
        <v>19</v>
      </c>
      <c r="F132" s="7">
        <v>13</v>
      </c>
      <c r="G132" s="7">
        <v>4</v>
      </c>
      <c r="H132" s="7"/>
      <c r="I132" s="7">
        <v>1</v>
      </c>
      <c r="J132" s="68">
        <f t="shared" si="12"/>
        <v>87.037037037037038</v>
      </c>
    </row>
    <row r="133" spans="1:10" ht="15.75" thickBot="1" x14ac:dyDescent="0.3">
      <c r="A133" s="2"/>
      <c r="B133" s="3"/>
      <c r="C133" s="3"/>
      <c r="D133" s="7"/>
      <c r="E133" s="4" t="s">
        <v>6</v>
      </c>
      <c r="F133" s="79">
        <f>SUM(F118:F132)/15</f>
        <v>10.733333333333333</v>
      </c>
      <c r="G133" s="79">
        <f t="shared" ref="G133:I133" si="13">SUM(G118:G132)/15</f>
        <v>4.4666666666666668</v>
      </c>
      <c r="H133" s="79">
        <f t="shared" si="13"/>
        <v>1.6666666666666667</v>
      </c>
      <c r="I133" s="79">
        <f t="shared" si="13"/>
        <v>1.1333333333333333</v>
      </c>
      <c r="J133" s="80">
        <f>SUM(J118:J132)/15</f>
        <v>79.259259259259267</v>
      </c>
    </row>
    <row r="134" spans="1:10" ht="27" customHeight="1" x14ac:dyDescent="0.25">
      <c r="A134" s="222" t="s">
        <v>330</v>
      </c>
      <c r="B134" s="259">
        <v>39</v>
      </c>
      <c r="C134" s="259">
        <v>18</v>
      </c>
      <c r="D134" s="15">
        <v>54</v>
      </c>
      <c r="E134" s="261"/>
      <c r="F134" s="259">
        <v>3</v>
      </c>
      <c r="G134" s="259">
        <v>2</v>
      </c>
      <c r="H134" s="13">
        <v>1</v>
      </c>
      <c r="I134" s="13">
        <v>0</v>
      </c>
      <c r="J134" s="263" t="s">
        <v>62</v>
      </c>
    </row>
    <row r="135" spans="1:10" ht="17.45" customHeight="1" thickBot="1" x14ac:dyDescent="0.3">
      <c r="A135" s="16" t="s">
        <v>29</v>
      </c>
      <c r="B135" s="260"/>
      <c r="C135" s="260"/>
      <c r="D135" s="16"/>
      <c r="E135" s="262"/>
      <c r="F135" s="260"/>
      <c r="G135" s="260"/>
      <c r="H135" s="14"/>
      <c r="I135" s="14"/>
      <c r="J135" s="264"/>
    </row>
    <row r="136" spans="1:10" ht="15.75" thickBot="1" x14ac:dyDescent="0.3">
      <c r="A136" s="2"/>
      <c r="B136" s="3"/>
      <c r="C136" s="3"/>
      <c r="D136" s="7">
        <v>1</v>
      </c>
      <c r="E136" s="4" t="s">
        <v>9</v>
      </c>
      <c r="F136" s="7">
        <v>18</v>
      </c>
      <c r="G136" s="7"/>
      <c r="H136" s="7"/>
      <c r="I136" s="7"/>
      <c r="J136" s="68">
        <f>SUM((F136*3+G136*2+H136*1+I136*0)*100/54)</f>
        <v>100</v>
      </c>
    </row>
    <row r="137" spans="1:10" ht="23.25" thickBot="1" x14ac:dyDescent="0.3">
      <c r="A137" s="2"/>
      <c r="B137" s="3"/>
      <c r="C137" s="3"/>
      <c r="D137" s="7">
        <v>2</v>
      </c>
      <c r="E137" s="4" t="s">
        <v>10</v>
      </c>
      <c r="F137" s="7">
        <v>18</v>
      </c>
      <c r="G137" s="7"/>
      <c r="H137" s="7"/>
      <c r="I137" s="7"/>
      <c r="J137" s="68">
        <f t="shared" ref="J137:J150" si="14">SUM((F137*3+G137*2+H137*1+I137*0)*100/54)</f>
        <v>100</v>
      </c>
    </row>
    <row r="138" spans="1:10" ht="15.75" thickBot="1" x14ac:dyDescent="0.3">
      <c r="A138" s="2"/>
      <c r="B138" s="3"/>
      <c r="C138" s="3"/>
      <c r="D138" s="7">
        <v>3</v>
      </c>
      <c r="E138" s="4" t="s">
        <v>11</v>
      </c>
      <c r="F138" s="7">
        <v>18</v>
      </c>
      <c r="G138" s="7"/>
      <c r="H138" s="7"/>
      <c r="I138" s="7"/>
      <c r="J138" s="68">
        <f t="shared" si="14"/>
        <v>100</v>
      </c>
    </row>
    <row r="139" spans="1:10" ht="15.75" thickBot="1" x14ac:dyDescent="0.3">
      <c r="A139" s="2"/>
      <c r="B139" s="3"/>
      <c r="C139" s="3"/>
      <c r="D139" s="7">
        <v>4</v>
      </c>
      <c r="E139" s="4" t="s">
        <v>12</v>
      </c>
      <c r="F139" s="7">
        <v>18</v>
      </c>
      <c r="G139" s="7"/>
      <c r="H139" s="7"/>
      <c r="I139" s="7"/>
      <c r="J139" s="68">
        <f t="shared" si="14"/>
        <v>100</v>
      </c>
    </row>
    <row r="140" spans="1:10" ht="15.75" thickBot="1" x14ac:dyDescent="0.3">
      <c r="A140" s="2"/>
      <c r="B140" s="3"/>
      <c r="C140" s="3"/>
      <c r="D140" s="7">
        <v>5</v>
      </c>
      <c r="E140" s="4" t="s">
        <v>13</v>
      </c>
      <c r="F140" s="7">
        <v>15</v>
      </c>
      <c r="G140" s="7">
        <v>1</v>
      </c>
      <c r="H140" s="7">
        <v>1</v>
      </c>
      <c r="I140" s="7">
        <v>1</v>
      </c>
      <c r="J140" s="68">
        <f t="shared" si="14"/>
        <v>88.888888888888886</v>
      </c>
    </row>
    <row r="141" spans="1:10" ht="15.75" thickBot="1" x14ac:dyDescent="0.3">
      <c r="A141" s="2"/>
      <c r="B141" s="3"/>
      <c r="C141" s="3"/>
      <c r="D141" s="7">
        <v>6</v>
      </c>
      <c r="E141" s="4" t="s">
        <v>14</v>
      </c>
      <c r="F141" s="7">
        <v>17</v>
      </c>
      <c r="G141" s="7">
        <v>1</v>
      </c>
      <c r="H141" s="7"/>
      <c r="I141" s="7"/>
      <c r="J141" s="68">
        <f t="shared" si="14"/>
        <v>98.148148148148152</v>
      </c>
    </row>
    <row r="142" spans="1:10" ht="15.75" thickBot="1" x14ac:dyDescent="0.3">
      <c r="A142" s="2"/>
      <c r="B142" s="3"/>
      <c r="C142" s="3"/>
      <c r="D142" s="7">
        <v>7</v>
      </c>
      <c r="E142" s="4" t="s">
        <v>21</v>
      </c>
      <c r="F142" s="7">
        <v>18</v>
      </c>
      <c r="G142" s="7"/>
      <c r="H142" s="7"/>
      <c r="I142" s="7"/>
      <c r="J142" s="68">
        <f t="shared" si="14"/>
        <v>100</v>
      </c>
    </row>
    <row r="143" spans="1:10" ht="15.75" thickBot="1" x14ac:dyDescent="0.3">
      <c r="A143" s="2"/>
      <c r="B143" s="3"/>
      <c r="C143" s="3"/>
      <c r="D143" s="7">
        <v>8</v>
      </c>
      <c r="E143" s="4" t="s">
        <v>27</v>
      </c>
      <c r="F143" s="7">
        <v>16</v>
      </c>
      <c r="G143" s="7">
        <v>1</v>
      </c>
      <c r="H143" s="7">
        <v>1</v>
      </c>
      <c r="I143" s="7"/>
      <c r="J143" s="68">
        <f t="shared" si="14"/>
        <v>94.444444444444443</v>
      </c>
    </row>
    <row r="144" spans="1:10" ht="15.75" thickBot="1" x14ac:dyDescent="0.3">
      <c r="A144" s="2"/>
      <c r="B144" s="3"/>
      <c r="C144" s="3"/>
      <c r="D144" s="7">
        <v>9</v>
      </c>
      <c r="E144" s="4" t="s">
        <v>15</v>
      </c>
      <c r="F144" s="7">
        <v>15</v>
      </c>
      <c r="G144" s="7">
        <v>1</v>
      </c>
      <c r="H144" s="7"/>
      <c r="I144" s="7">
        <v>2</v>
      </c>
      <c r="J144" s="68">
        <f t="shared" si="14"/>
        <v>87.037037037037038</v>
      </c>
    </row>
    <row r="145" spans="1:10" ht="23.25" thickBot="1" x14ac:dyDescent="0.3">
      <c r="A145" s="2"/>
      <c r="B145" s="3"/>
      <c r="C145" s="3"/>
      <c r="D145" s="7">
        <v>10</v>
      </c>
      <c r="E145" s="4" t="s">
        <v>16</v>
      </c>
      <c r="F145" s="7">
        <v>16</v>
      </c>
      <c r="G145" s="7">
        <v>1</v>
      </c>
      <c r="H145" s="7">
        <v>1</v>
      </c>
      <c r="I145" s="7"/>
      <c r="J145" s="68">
        <f t="shared" si="14"/>
        <v>94.444444444444443</v>
      </c>
    </row>
    <row r="146" spans="1:10" ht="15.75" thickBot="1" x14ac:dyDescent="0.3">
      <c r="A146" s="2"/>
      <c r="B146" s="3"/>
      <c r="C146" s="3"/>
      <c r="D146" s="7">
        <v>11</v>
      </c>
      <c r="E146" s="4" t="s">
        <v>20</v>
      </c>
      <c r="F146" s="7">
        <v>17</v>
      </c>
      <c r="G146" s="7">
        <v>1</v>
      </c>
      <c r="H146" s="7"/>
      <c r="I146" s="7"/>
      <c r="J146" s="68">
        <f t="shared" si="14"/>
        <v>98.148148148148152</v>
      </c>
    </row>
    <row r="147" spans="1:10" ht="15.75" thickBot="1" x14ac:dyDescent="0.3">
      <c r="A147" s="2"/>
      <c r="B147" s="3"/>
      <c r="C147" s="3"/>
      <c r="D147" s="7">
        <v>12</v>
      </c>
      <c r="E147" s="4" t="s">
        <v>22</v>
      </c>
      <c r="F147" s="7">
        <v>17</v>
      </c>
      <c r="G147" s="7">
        <v>1</v>
      </c>
      <c r="H147" s="7"/>
      <c r="I147" s="7"/>
      <c r="J147" s="68">
        <f t="shared" si="14"/>
        <v>98.148148148148152</v>
      </c>
    </row>
    <row r="148" spans="1:10" ht="15.75" thickBot="1" x14ac:dyDescent="0.3">
      <c r="A148" s="2"/>
      <c r="B148" s="3"/>
      <c r="C148" s="3"/>
      <c r="D148" s="7">
        <v>13</v>
      </c>
      <c r="E148" s="4" t="s">
        <v>17</v>
      </c>
      <c r="F148" s="7">
        <v>17</v>
      </c>
      <c r="G148" s="7"/>
      <c r="H148" s="7"/>
      <c r="I148" s="7">
        <v>1</v>
      </c>
      <c r="J148" s="68">
        <f t="shared" si="14"/>
        <v>94.444444444444443</v>
      </c>
    </row>
    <row r="149" spans="1:10" ht="15.75" thickBot="1" x14ac:dyDescent="0.3">
      <c r="A149" s="2"/>
      <c r="B149" s="3"/>
      <c r="C149" s="3"/>
      <c r="D149" s="7">
        <v>14</v>
      </c>
      <c r="E149" s="4" t="s">
        <v>18</v>
      </c>
      <c r="F149" s="7">
        <v>16</v>
      </c>
      <c r="G149" s="7">
        <v>1</v>
      </c>
      <c r="H149" s="7">
        <v>1</v>
      </c>
      <c r="I149" s="7"/>
      <c r="J149" s="68">
        <f t="shared" si="14"/>
        <v>94.444444444444443</v>
      </c>
    </row>
    <row r="150" spans="1:10" ht="15.75" thickBot="1" x14ac:dyDescent="0.3">
      <c r="A150" s="2"/>
      <c r="B150" s="3"/>
      <c r="C150" s="3"/>
      <c r="D150" s="7">
        <v>15</v>
      </c>
      <c r="E150" s="4" t="s">
        <v>19</v>
      </c>
      <c r="F150" s="7">
        <v>17</v>
      </c>
      <c r="G150" s="7"/>
      <c r="H150" s="7">
        <v>1</v>
      </c>
      <c r="I150" s="7"/>
      <c r="J150" s="68">
        <f t="shared" si="14"/>
        <v>96.296296296296291</v>
      </c>
    </row>
    <row r="151" spans="1:10" ht="15.75" thickBot="1" x14ac:dyDescent="0.3">
      <c r="A151" s="2"/>
      <c r="B151" s="3"/>
      <c r="C151" s="3"/>
      <c r="D151" s="7"/>
      <c r="E151" s="4" t="s">
        <v>6</v>
      </c>
      <c r="F151" s="79">
        <f>SUM(F136:F150)/15</f>
        <v>16.866666666666667</v>
      </c>
      <c r="G151" s="79">
        <f t="shared" ref="G151:I151" si="15">SUM(G136:G150)/15</f>
        <v>0.53333333333333333</v>
      </c>
      <c r="H151" s="79">
        <f t="shared" si="15"/>
        <v>0.33333333333333331</v>
      </c>
      <c r="I151" s="79">
        <f t="shared" si="15"/>
        <v>0.26666666666666666</v>
      </c>
      <c r="J151" s="80">
        <f>SUM(J136:J150)/15</f>
        <v>96.296296296296305</v>
      </c>
    </row>
    <row r="152" spans="1:10" ht="24" x14ac:dyDescent="0.25">
      <c r="A152" s="222" t="s">
        <v>331</v>
      </c>
      <c r="B152" s="259">
        <v>39</v>
      </c>
      <c r="C152" s="259">
        <v>17</v>
      </c>
      <c r="D152" s="15">
        <v>51</v>
      </c>
      <c r="E152" s="261"/>
      <c r="F152" s="259">
        <v>3</v>
      </c>
      <c r="G152" s="259">
        <v>2</v>
      </c>
      <c r="H152" s="13">
        <v>1</v>
      </c>
      <c r="I152" s="13">
        <v>0</v>
      </c>
      <c r="J152" s="263" t="s">
        <v>62</v>
      </c>
    </row>
    <row r="153" spans="1:10" ht="15.75" thickBot="1" x14ac:dyDescent="0.3">
      <c r="A153" s="16" t="s">
        <v>30</v>
      </c>
      <c r="B153" s="260"/>
      <c r="C153" s="260"/>
      <c r="D153" s="16"/>
      <c r="E153" s="262"/>
      <c r="F153" s="260"/>
      <c r="G153" s="260"/>
      <c r="H153" s="14"/>
      <c r="I153" s="14"/>
      <c r="J153" s="264"/>
    </row>
    <row r="154" spans="1:10" ht="15.75" thickBot="1" x14ac:dyDescent="0.3">
      <c r="A154" s="2"/>
      <c r="B154" s="3"/>
      <c r="C154" s="3"/>
      <c r="D154" s="7">
        <v>1</v>
      </c>
      <c r="E154" s="4" t="s">
        <v>9</v>
      </c>
      <c r="F154" s="7">
        <v>16</v>
      </c>
      <c r="G154" s="7">
        <v>1</v>
      </c>
      <c r="H154" s="7"/>
      <c r="I154" s="7"/>
      <c r="J154" s="68">
        <f>SUM((F154*3+G154*2+H154*1+I154*0)*100/51)</f>
        <v>98.039215686274517</v>
      </c>
    </row>
    <row r="155" spans="1:10" ht="23.25" thickBot="1" x14ac:dyDescent="0.3">
      <c r="A155" s="2"/>
      <c r="B155" s="3"/>
      <c r="C155" s="3"/>
      <c r="D155" s="7">
        <v>2</v>
      </c>
      <c r="E155" s="4" t="s">
        <v>10</v>
      </c>
      <c r="F155" s="7">
        <v>14</v>
      </c>
      <c r="G155" s="7">
        <v>3</v>
      </c>
      <c r="H155" s="7"/>
      <c r="I155" s="7"/>
      <c r="J155" s="68">
        <f t="shared" ref="J155:J168" si="16">SUM((F155*3+G155*2+H155*1+I155*0)*100/51)</f>
        <v>94.117647058823536</v>
      </c>
    </row>
    <row r="156" spans="1:10" ht="15.75" thickBot="1" x14ac:dyDescent="0.3">
      <c r="A156" s="2"/>
      <c r="B156" s="3"/>
      <c r="C156" s="3"/>
      <c r="D156" s="7">
        <v>3</v>
      </c>
      <c r="E156" s="4" t="s">
        <v>11</v>
      </c>
      <c r="F156" s="7">
        <v>12</v>
      </c>
      <c r="G156" s="7">
        <v>3</v>
      </c>
      <c r="H156" s="7">
        <v>2</v>
      </c>
      <c r="I156" s="7"/>
      <c r="J156" s="68">
        <f t="shared" si="16"/>
        <v>86.274509803921575</v>
      </c>
    </row>
    <row r="157" spans="1:10" ht="15.75" thickBot="1" x14ac:dyDescent="0.3">
      <c r="A157" s="2"/>
      <c r="B157" s="3"/>
      <c r="C157" s="3"/>
      <c r="D157" s="7">
        <v>4</v>
      </c>
      <c r="E157" s="4" t="s">
        <v>12</v>
      </c>
      <c r="F157" s="7">
        <v>16</v>
      </c>
      <c r="G157" s="7">
        <v>1</v>
      </c>
      <c r="H157" s="7"/>
      <c r="I157" s="7"/>
      <c r="J157" s="68">
        <f t="shared" si="16"/>
        <v>98.039215686274517</v>
      </c>
    </row>
    <row r="158" spans="1:10" ht="15.75" thickBot="1" x14ac:dyDescent="0.3">
      <c r="A158" s="2"/>
      <c r="B158" s="3"/>
      <c r="C158" s="3"/>
      <c r="D158" s="7">
        <v>5</v>
      </c>
      <c r="E158" s="4" t="s">
        <v>13</v>
      </c>
      <c r="F158" s="7">
        <v>10</v>
      </c>
      <c r="G158" s="7">
        <v>5</v>
      </c>
      <c r="H158" s="7">
        <v>1</v>
      </c>
      <c r="I158" s="7">
        <v>1</v>
      </c>
      <c r="J158" s="68">
        <f t="shared" si="16"/>
        <v>80.392156862745097</v>
      </c>
    </row>
    <row r="159" spans="1:10" ht="15.75" thickBot="1" x14ac:dyDescent="0.3">
      <c r="A159" s="2"/>
      <c r="B159" s="3"/>
      <c r="C159" s="3"/>
      <c r="D159" s="7">
        <v>6</v>
      </c>
      <c r="E159" s="4" t="s">
        <v>14</v>
      </c>
      <c r="F159" s="7">
        <v>15</v>
      </c>
      <c r="G159" s="7">
        <v>2</v>
      </c>
      <c r="H159" s="7"/>
      <c r="I159" s="7"/>
      <c r="J159" s="68">
        <f t="shared" si="16"/>
        <v>96.078431372549019</v>
      </c>
    </row>
    <row r="160" spans="1:10" ht="15.75" thickBot="1" x14ac:dyDescent="0.3">
      <c r="A160" s="2"/>
      <c r="B160" s="3"/>
      <c r="C160" s="3"/>
      <c r="D160" s="7">
        <v>7</v>
      </c>
      <c r="E160" s="4" t="s">
        <v>21</v>
      </c>
      <c r="F160" s="7">
        <v>15</v>
      </c>
      <c r="G160" s="7">
        <v>2</v>
      </c>
      <c r="H160" s="7"/>
      <c r="I160" s="7"/>
      <c r="J160" s="68">
        <f t="shared" si="16"/>
        <v>96.078431372549019</v>
      </c>
    </row>
    <row r="161" spans="1:10" ht="15.75" thickBot="1" x14ac:dyDescent="0.3">
      <c r="A161" s="2"/>
      <c r="B161" s="3"/>
      <c r="C161" s="3"/>
      <c r="D161" s="7">
        <v>8</v>
      </c>
      <c r="E161" s="4" t="s">
        <v>27</v>
      </c>
      <c r="F161" s="7">
        <v>11</v>
      </c>
      <c r="G161" s="7">
        <v>4</v>
      </c>
      <c r="H161" s="7">
        <v>1</v>
      </c>
      <c r="I161" s="7">
        <v>1</v>
      </c>
      <c r="J161" s="68">
        <f t="shared" si="16"/>
        <v>82.352941176470594</v>
      </c>
    </row>
    <row r="162" spans="1:10" ht="15.75" thickBot="1" x14ac:dyDescent="0.3">
      <c r="A162" s="2"/>
      <c r="B162" s="3"/>
      <c r="C162" s="3"/>
      <c r="D162" s="7">
        <v>9</v>
      </c>
      <c r="E162" s="4" t="s">
        <v>15</v>
      </c>
      <c r="F162" s="7">
        <v>12</v>
      </c>
      <c r="G162" s="7">
        <v>3</v>
      </c>
      <c r="H162" s="7">
        <v>2</v>
      </c>
      <c r="I162" s="7"/>
      <c r="J162" s="68">
        <f t="shared" si="16"/>
        <v>86.274509803921575</v>
      </c>
    </row>
    <row r="163" spans="1:10" ht="23.25" thickBot="1" x14ac:dyDescent="0.3">
      <c r="A163" s="2"/>
      <c r="B163" s="3"/>
      <c r="C163" s="3"/>
      <c r="D163" s="7">
        <v>10</v>
      </c>
      <c r="E163" s="4" t="s">
        <v>16</v>
      </c>
      <c r="F163" s="7">
        <v>10</v>
      </c>
      <c r="G163" s="7">
        <v>4</v>
      </c>
      <c r="H163" s="7"/>
      <c r="I163" s="7">
        <v>3</v>
      </c>
      <c r="J163" s="68">
        <f t="shared" si="16"/>
        <v>74.509803921568633</v>
      </c>
    </row>
    <row r="164" spans="1:10" ht="15.75" thickBot="1" x14ac:dyDescent="0.3">
      <c r="A164" s="2"/>
      <c r="B164" s="3"/>
      <c r="C164" s="3"/>
      <c r="D164" s="7">
        <v>11</v>
      </c>
      <c r="E164" s="4" t="s">
        <v>20</v>
      </c>
      <c r="F164" s="7">
        <v>10</v>
      </c>
      <c r="G164" s="7">
        <v>6</v>
      </c>
      <c r="H164" s="7">
        <v>1</v>
      </c>
      <c r="I164" s="7"/>
      <c r="J164" s="68">
        <f t="shared" si="16"/>
        <v>84.313725490196077</v>
      </c>
    </row>
    <row r="165" spans="1:10" ht="15.75" thickBot="1" x14ac:dyDescent="0.3">
      <c r="A165" s="2"/>
      <c r="B165" s="3"/>
      <c r="C165" s="3"/>
      <c r="D165" s="7">
        <v>12</v>
      </c>
      <c r="E165" s="4" t="s">
        <v>22</v>
      </c>
      <c r="F165" s="7">
        <v>14</v>
      </c>
      <c r="G165" s="7">
        <v>3</v>
      </c>
      <c r="H165" s="7"/>
      <c r="I165" s="7"/>
      <c r="J165" s="68">
        <f t="shared" si="16"/>
        <v>94.117647058823536</v>
      </c>
    </row>
    <row r="166" spans="1:10" ht="15.75" thickBot="1" x14ac:dyDescent="0.3">
      <c r="A166" s="2"/>
      <c r="B166" s="3"/>
      <c r="C166" s="3"/>
      <c r="D166" s="7">
        <v>13</v>
      </c>
      <c r="E166" s="4" t="s">
        <v>17</v>
      </c>
      <c r="F166" s="7">
        <v>16</v>
      </c>
      <c r="G166" s="7">
        <v>1</v>
      </c>
      <c r="H166" s="7"/>
      <c r="I166" s="7"/>
      <c r="J166" s="68">
        <f t="shared" si="16"/>
        <v>98.039215686274517</v>
      </c>
    </row>
    <row r="167" spans="1:10" ht="15.75" thickBot="1" x14ac:dyDescent="0.3">
      <c r="A167" s="2"/>
      <c r="B167" s="3"/>
      <c r="C167" s="3"/>
      <c r="D167" s="7">
        <v>14</v>
      </c>
      <c r="E167" s="4" t="s">
        <v>18</v>
      </c>
      <c r="F167" s="7">
        <v>12</v>
      </c>
      <c r="G167" s="7">
        <v>4</v>
      </c>
      <c r="H167" s="7"/>
      <c r="I167" s="7">
        <v>1</v>
      </c>
      <c r="J167" s="68">
        <f t="shared" si="16"/>
        <v>86.274509803921575</v>
      </c>
    </row>
    <row r="168" spans="1:10" ht="15.75" thickBot="1" x14ac:dyDescent="0.3">
      <c r="A168" s="2"/>
      <c r="B168" s="3"/>
      <c r="C168" s="3"/>
      <c r="D168" s="7">
        <v>15</v>
      </c>
      <c r="E168" s="4" t="s">
        <v>19</v>
      </c>
      <c r="F168" s="7">
        <v>15</v>
      </c>
      <c r="G168" s="7">
        <v>1</v>
      </c>
      <c r="H168" s="7">
        <v>1</v>
      </c>
      <c r="I168" s="7"/>
      <c r="J168" s="68">
        <f t="shared" si="16"/>
        <v>94.117647058823536</v>
      </c>
    </row>
    <row r="169" spans="1:10" ht="15.75" thickBot="1" x14ac:dyDescent="0.3">
      <c r="A169" s="2"/>
      <c r="B169" s="3"/>
      <c r="C169" s="3"/>
      <c r="D169" s="7"/>
      <c r="E169" s="4" t="s">
        <v>6</v>
      </c>
      <c r="F169" s="79">
        <f t="shared" ref="F169:I169" si="17">SUM(F154:F168)/15</f>
        <v>13.2</v>
      </c>
      <c r="G169" s="79">
        <f t="shared" si="17"/>
        <v>2.8666666666666667</v>
      </c>
      <c r="H169" s="79">
        <f t="shared" si="17"/>
        <v>0.53333333333333333</v>
      </c>
      <c r="I169" s="79">
        <f t="shared" si="17"/>
        <v>0.4</v>
      </c>
      <c r="J169" s="80">
        <f>SUM(J154:J168)/15</f>
        <v>89.93464052287581</v>
      </c>
    </row>
    <row r="170" spans="1:10" ht="48" x14ac:dyDescent="0.25">
      <c r="A170" s="222" t="s">
        <v>332</v>
      </c>
      <c r="B170" s="259">
        <v>39</v>
      </c>
      <c r="C170" s="259">
        <v>13</v>
      </c>
      <c r="D170" s="17">
        <v>39</v>
      </c>
      <c r="E170" s="261"/>
      <c r="F170" s="259">
        <v>3</v>
      </c>
      <c r="G170" s="259">
        <v>2</v>
      </c>
      <c r="H170" s="13">
        <v>1</v>
      </c>
      <c r="I170" s="13">
        <v>0</v>
      </c>
      <c r="J170" s="263" t="s">
        <v>62</v>
      </c>
    </row>
    <row r="171" spans="1:10" ht="15.75" thickBot="1" x14ac:dyDescent="0.3">
      <c r="A171" s="18" t="s">
        <v>31</v>
      </c>
      <c r="B171" s="260"/>
      <c r="C171" s="260"/>
      <c r="D171" s="18"/>
      <c r="E171" s="262"/>
      <c r="F171" s="260"/>
      <c r="G171" s="260"/>
      <c r="H171" s="14"/>
      <c r="I171" s="14"/>
      <c r="J171" s="264"/>
    </row>
    <row r="172" spans="1:10" ht="15.75" thickBot="1" x14ac:dyDescent="0.3">
      <c r="A172" s="2"/>
      <c r="B172" s="3"/>
      <c r="C172" s="3"/>
      <c r="D172" s="7">
        <v>1</v>
      </c>
      <c r="E172" s="4" t="s">
        <v>9</v>
      </c>
      <c r="F172" s="7">
        <v>11</v>
      </c>
      <c r="G172" s="7">
        <v>2</v>
      </c>
      <c r="H172" s="7"/>
      <c r="I172" s="7"/>
      <c r="J172" s="68">
        <f>SUM((F172*3+G172*2+H172*1+I172*0)*100/39)</f>
        <v>94.871794871794876</v>
      </c>
    </row>
    <row r="173" spans="1:10" ht="23.25" thickBot="1" x14ac:dyDescent="0.3">
      <c r="A173" s="2"/>
      <c r="B173" s="3"/>
      <c r="C173" s="3"/>
      <c r="D173" s="7">
        <v>2</v>
      </c>
      <c r="E173" s="4" t="s">
        <v>10</v>
      </c>
      <c r="F173" s="7">
        <v>11</v>
      </c>
      <c r="G173" s="7">
        <v>2</v>
      </c>
      <c r="H173" s="7"/>
      <c r="I173" s="7"/>
      <c r="J173" s="68">
        <f t="shared" ref="J173:J186" si="18">SUM((F173*3+G173*2+H173*1+I173*0)*100/39)</f>
        <v>94.871794871794876</v>
      </c>
    </row>
    <row r="174" spans="1:10" ht="15.75" thickBot="1" x14ac:dyDescent="0.3">
      <c r="A174" s="2"/>
      <c r="B174" s="3"/>
      <c r="C174" s="3"/>
      <c r="D174" s="7">
        <v>3</v>
      </c>
      <c r="E174" s="4" t="s">
        <v>11</v>
      </c>
      <c r="F174" s="7">
        <v>11</v>
      </c>
      <c r="G174" s="7">
        <v>2</v>
      </c>
      <c r="H174" s="7"/>
      <c r="I174" s="7"/>
      <c r="J174" s="68">
        <f t="shared" si="18"/>
        <v>94.871794871794876</v>
      </c>
    </row>
    <row r="175" spans="1:10" ht="15.75" thickBot="1" x14ac:dyDescent="0.3">
      <c r="A175" s="2"/>
      <c r="B175" s="3"/>
      <c r="C175" s="3"/>
      <c r="D175" s="7">
        <v>4</v>
      </c>
      <c r="E175" s="4" t="s">
        <v>12</v>
      </c>
      <c r="F175" s="7">
        <v>12</v>
      </c>
      <c r="G175" s="7">
        <v>1</v>
      </c>
      <c r="H175" s="7"/>
      <c r="I175" s="7"/>
      <c r="J175" s="68">
        <f t="shared" si="18"/>
        <v>97.435897435897431</v>
      </c>
    </row>
    <row r="176" spans="1:10" ht="15.75" thickBot="1" x14ac:dyDescent="0.3">
      <c r="A176" s="2"/>
      <c r="B176" s="3"/>
      <c r="C176" s="3"/>
      <c r="D176" s="7">
        <v>5</v>
      </c>
      <c r="E176" s="4" t="s">
        <v>13</v>
      </c>
      <c r="F176" s="7">
        <v>8</v>
      </c>
      <c r="G176" s="7">
        <v>4</v>
      </c>
      <c r="H176" s="7"/>
      <c r="I176" s="7">
        <v>1</v>
      </c>
      <c r="J176" s="68">
        <f t="shared" si="18"/>
        <v>82.051282051282058</v>
      </c>
    </row>
    <row r="177" spans="1:10" ht="15.75" thickBot="1" x14ac:dyDescent="0.3">
      <c r="A177" s="2"/>
      <c r="B177" s="3"/>
      <c r="C177" s="3"/>
      <c r="D177" s="7">
        <v>6</v>
      </c>
      <c r="E177" s="4" t="s">
        <v>14</v>
      </c>
      <c r="F177" s="7">
        <v>10</v>
      </c>
      <c r="G177" s="7">
        <v>3</v>
      </c>
      <c r="H177" s="7"/>
      <c r="I177" s="7"/>
      <c r="J177" s="68">
        <f t="shared" si="18"/>
        <v>92.307692307692307</v>
      </c>
    </row>
    <row r="178" spans="1:10" ht="15.75" thickBot="1" x14ac:dyDescent="0.3">
      <c r="A178" s="2"/>
      <c r="B178" s="3"/>
      <c r="C178" s="3"/>
      <c r="D178" s="7">
        <v>7</v>
      </c>
      <c r="E178" s="4" t="s">
        <v>21</v>
      </c>
      <c r="F178" s="7">
        <v>11</v>
      </c>
      <c r="G178" s="7">
        <v>2</v>
      </c>
      <c r="H178" s="7"/>
      <c r="I178" s="7"/>
      <c r="J178" s="68">
        <f t="shared" si="18"/>
        <v>94.871794871794876</v>
      </c>
    </row>
    <row r="179" spans="1:10" ht="15.75" thickBot="1" x14ac:dyDescent="0.3">
      <c r="A179" s="2"/>
      <c r="B179" s="3"/>
      <c r="C179" s="3"/>
      <c r="D179" s="7">
        <v>8</v>
      </c>
      <c r="E179" s="4" t="s">
        <v>27</v>
      </c>
      <c r="F179" s="7">
        <v>10</v>
      </c>
      <c r="G179" s="7">
        <v>2</v>
      </c>
      <c r="H179" s="7"/>
      <c r="I179" s="7">
        <v>1</v>
      </c>
      <c r="J179" s="68">
        <f t="shared" si="18"/>
        <v>87.179487179487182</v>
      </c>
    </row>
    <row r="180" spans="1:10" ht="15.75" thickBot="1" x14ac:dyDescent="0.3">
      <c r="A180" s="2"/>
      <c r="B180" s="3"/>
      <c r="C180" s="3"/>
      <c r="D180" s="7">
        <v>9</v>
      </c>
      <c r="E180" s="4" t="s">
        <v>15</v>
      </c>
      <c r="F180" s="7">
        <v>10</v>
      </c>
      <c r="G180" s="7"/>
      <c r="H180" s="7">
        <v>2</v>
      </c>
      <c r="I180" s="7">
        <v>1</v>
      </c>
      <c r="J180" s="68">
        <f t="shared" si="18"/>
        <v>82.051282051282058</v>
      </c>
    </row>
    <row r="181" spans="1:10" ht="23.25" thickBot="1" x14ac:dyDescent="0.3">
      <c r="A181" s="2"/>
      <c r="B181" s="3"/>
      <c r="C181" s="3"/>
      <c r="D181" s="7">
        <v>10</v>
      </c>
      <c r="E181" s="4" t="s">
        <v>16</v>
      </c>
      <c r="F181" s="7">
        <v>11</v>
      </c>
      <c r="G181" s="7">
        <v>1</v>
      </c>
      <c r="H181" s="7"/>
      <c r="I181" s="7">
        <v>1</v>
      </c>
      <c r="J181" s="68">
        <f t="shared" si="18"/>
        <v>89.743589743589737</v>
      </c>
    </row>
    <row r="182" spans="1:10" ht="15.75" thickBot="1" x14ac:dyDescent="0.3">
      <c r="A182" s="2"/>
      <c r="B182" s="3"/>
      <c r="C182" s="3"/>
      <c r="D182" s="7">
        <v>11</v>
      </c>
      <c r="E182" s="4" t="s">
        <v>20</v>
      </c>
      <c r="F182" s="7">
        <v>13</v>
      </c>
      <c r="G182" s="7"/>
      <c r="H182" s="7"/>
      <c r="I182" s="7"/>
      <c r="J182" s="68">
        <f t="shared" si="18"/>
        <v>100</v>
      </c>
    </row>
    <row r="183" spans="1:10" ht="15.75" thickBot="1" x14ac:dyDescent="0.3">
      <c r="A183" s="2"/>
      <c r="B183" s="3"/>
      <c r="C183" s="3"/>
      <c r="D183" s="7">
        <v>12</v>
      </c>
      <c r="E183" s="4" t="s">
        <v>22</v>
      </c>
      <c r="F183" s="7">
        <v>13</v>
      </c>
      <c r="G183" s="7"/>
      <c r="H183" s="7"/>
      <c r="I183" s="7"/>
      <c r="J183" s="68">
        <f t="shared" si="18"/>
        <v>100</v>
      </c>
    </row>
    <row r="184" spans="1:10" ht="15.75" thickBot="1" x14ac:dyDescent="0.3">
      <c r="A184" s="2"/>
      <c r="B184" s="3"/>
      <c r="C184" s="3"/>
      <c r="D184" s="7">
        <v>13</v>
      </c>
      <c r="E184" s="4" t="s">
        <v>17</v>
      </c>
      <c r="F184" s="7">
        <v>13</v>
      </c>
      <c r="G184" s="7"/>
      <c r="H184" s="7"/>
      <c r="I184" s="7"/>
      <c r="J184" s="68">
        <f t="shared" si="18"/>
        <v>100</v>
      </c>
    </row>
    <row r="185" spans="1:10" ht="15.75" thickBot="1" x14ac:dyDescent="0.3">
      <c r="A185" s="2"/>
      <c r="B185" s="3"/>
      <c r="C185" s="3"/>
      <c r="D185" s="7">
        <v>14</v>
      </c>
      <c r="E185" s="4" t="s">
        <v>18</v>
      </c>
      <c r="F185" s="7">
        <v>8</v>
      </c>
      <c r="G185" s="7">
        <v>5</v>
      </c>
      <c r="H185" s="7"/>
      <c r="I185" s="7"/>
      <c r="J185" s="68">
        <f t="shared" si="18"/>
        <v>87.179487179487182</v>
      </c>
    </row>
    <row r="186" spans="1:10" ht="15.75" thickBot="1" x14ac:dyDescent="0.3">
      <c r="A186" s="2"/>
      <c r="B186" s="3"/>
      <c r="C186" s="3"/>
      <c r="D186" s="7">
        <v>15</v>
      </c>
      <c r="E186" s="4" t="s">
        <v>19</v>
      </c>
      <c r="F186" s="7">
        <v>13</v>
      </c>
      <c r="G186" s="7"/>
      <c r="H186" s="7"/>
      <c r="I186" s="7"/>
      <c r="J186" s="68">
        <f t="shared" si="18"/>
        <v>100</v>
      </c>
    </row>
    <row r="187" spans="1:10" ht="15.75" thickBot="1" x14ac:dyDescent="0.3">
      <c r="A187" s="2"/>
      <c r="B187" s="3"/>
      <c r="C187" s="3"/>
      <c r="D187" s="7"/>
      <c r="E187" s="4" t="s">
        <v>6</v>
      </c>
      <c r="F187" s="79">
        <f t="shared" ref="F187" si="19">SUM(F172:F186)/15</f>
        <v>11</v>
      </c>
      <c r="G187" s="79">
        <f t="shared" ref="G187" si="20">SUM(G172:G186)/15</f>
        <v>1.6</v>
      </c>
      <c r="H187" s="79">
        <f t="shared" ref="H187" si="21">SUM(H172:H186)/15</f>
        <v>0.13333333333333333</v>
      </c>
      <c r="I187" s="79">
        <f t="shared" ref="I187" si="22">SUM(I172:I186)/15</f>
        <v>0.26666666666666666</v>
      </c>
      <c r="J187" s="80">
        <f>SUM(J172:J186)/15</f>
        <v>93.162393162393158</v>
      </c>
    </row>
    <row r="188" spans="1:10" ht="22.5" customHeight="1" x14ac:dyDescent="0.25">
      <c r="A188" s="222" t="s">
        <v>333</v>
      </c>
      <c r="B188" s="259">
        <v>39</v>
      </c>
      <c r="C188" s="259">
        <v>7</v>
      </c>
      <c r="D188" s="17">
        <v>21</v>
      </c>
      <c r="E188" s="261"/>
      <c r="F188" s="259">
        <v>3</v>
      </c>
      <c r="G188" s="259">
        <v>2</v>
      </c>
      <c r="H188" s="13">
        <v>1</v>
      </c>
      <c r="I188" s="13">
        <v>0</v>
      </c>
      <c r="J188" s="263" t="s">
        <v>62</v>
      </c>
    </row>
    <row r="189" spans="1:10" ht="22.15" customHeight="1" thickBot="1" x14ac:dyDescent="0.3">
      <c r="A189" s="220" t="s">
        <v>104</v>
      </c>
      <c r="B189" s="260"/>
      <c r="C189" s="260"/>
      <c r="D189" s="18"/>
      <c r="E189" s="262"/>
      <c r="F189" s="260"/>
      <c r="G189" s="260"/>
      <c r="H189" s="14"/>
      <c r="I189" s="14"/>
      <c r="J189" s="264"/>
    </row>
    <row r="190" spans="1:10" ht="15.75" thickBot="1" x14ac:dyDescent="0.3">
      <c r="A190" s="2"/>
      <c r="B190" s="3"/>
      <c r="C190" s="3"/>
      <c r="D190" s="7">
        <v>1</v>
      </c>
      <c r="E190" s="4" t="s">
        <v>9</v>
      </c>
      <c r="F190" s="7">
        <v>6</v>
      </c>
      <c r="G190" s="7">
        <v>1</v>
      </c>
      <c r="H190" s="7"/>
      <c r="I190" s="7"/>
      <c r="J190" s="68">
        <f>SUM((F190*3+G190*2+H190*1+I190*0)*100/21)</f>
        <v>95.238095238095241</v>
      </c>
    </row>
    <row r="191" spans="1:10" ht="23.25" thickBot="1" x14ac:dyDescent="0.3">
      <c r="A191" s="2"/>
      <c r="B191" s="3"/>
      <c r="C191" s="3"/>
      <c r="D191" s="7">
        <v>2</v>
      </c>
      <c r="E191" s="4" t="s">
        <v>10</v>
      </c>
      <c r="F191" s="7">
        <v>4</v>
      </c>
      <c r="G191" s="7">
        <v>2</v>
      </c>
      <c r="H191" s="7">
        <v>1</v>
      </c>
      <c r="I191" s="7"/>
      <c r="J191" s="68">
        <f t="shared" ref="J191:J204" si="23">SUM((F191*3+G191*2+H191*1+I191*0)*100/21)</f>
        <v>80.952380952380949</v>
      </c>
    </row>
    <row r="192" spans="1:10" ht="15.75" thickBot="1" x14ac:dyDescent="0.3">
      <c r="A192" s="2"/>
      <c r="B192" s="3"/>
      <c r="C192" s="3"/>
      <c r="D192" s="7">
        <v>3</v>
      </c>
      <c r="E192" s="4" t="s">
        <v>11</v>
      </c>
      <c r="F192" s="7">
        <v>4</v>
      </c>
      <c r="G192" s="7">
        <v>3</v>
      </c>
      <c r="H192" s="7"/>
      <c r="I192" s="7"/>
      <c r="J192" s="68">
        <f t="shared" si="23"/>
        <v>85.714285714285708</v>
      </c>
    </row>
    <row r="193" spans="1:10" ht="15.75" thickBot="1" x14ac:dyDescent="0.3">
      <c r="A193" s="2"/>
      <c r="B193" s="3"/>
      <c r="C193" s="3"/>
      <c r="D193" s="7">
        <v>4</v>
      </c>
      <c r="E193" s="4" t="s">
        <v>12</v>
      </c>
      <c r="F193" s="7">
        <v>5</v>
      </c>
      <c r="G193" s="7"/>
      <c r="H193" s="7">
        <v>1</v>
      </c>
      <c r="I193" s="7">
        <v>1</v>
      </c>
      <c r="J193" s="68">
        <f t="shared" si="23"/>
        <v>76.19047619047619</v>
      </c>
    </row>
    <row r="194" spans="1:10" ht="15.75" thickBot="1" x14ac:dyDescent="0.3">
      <c r="A194" s="2"/>
      <c r="B194" s="3"/>
      <c r="C194" s="3"/>
      <c r="D194" s="7">
        <v>5</v>
      </c>
      <c r="E194" s="4" t="s">
        <v>13</v>
      </c>
      <c r="F194" s="7">
        <v>3</v>
      </c>
      <c r="G194" s="7">
        <v>2</v>
      </c>
      <c r="H194" s="7">
        <v>1</v>
      </c>
      <c r="I194" s="7">
        <v>1</v>
      </c>
      <c r="J194" s="68">
        <f t="shared" si="23"/>
        <v>66.666666666666671</v>
      </c>
    </row>
    <row r="195" spans="1:10" ht="15.75" thickBot="1" x14ac:dyDescent="0.3">
      <c r="A195" s="2"/>
      <c r="B195" s="3"/>
      <c r="C195" s="3"/>
      <c r="D195" s="7">
        <v>6</v>
      </c>
      <c r="E195" s="4" t="s">
        <v>14</v>
      </c>
      <c r="F195" s="7">
        <v>4</v>
      </c>
      <c r="G195" s="7">
        <v>2</v>
      </c>
      <c r="H195" s="7">
        <v>1</v>
      </c>
      <c r="I195" s="7"/>
      <c r="J195" s="68">
        <f t="shared" si="23"/>
        <v>80.952380952380949</v>
      </c>
    </row>
    <row r="196" spans="1:10" ht="15.75" thickBot="1" x14ac:dyDescent="0.3">
      <c r="A196" s="2"/>
      <c r="B196" s="3"/>
      <c r="C196" s="3"/>
      <c r="D196" s="7">
        <v>7</v>
      </c>
      <c r="E196" s="4" t="s">
        <v>21</v>
      </c>
      <c r="F196" s="7">
        <v>5</v>
      </c>
      <c r="G196" s="7">
        <v>2</v>
      </c>
      <c r="H196" s="7"/>
      <c r="I196" s="7"/>
      <c r="J196" s="68">
        <f t="shared" si="23"/>
        <v>90.476190476190482</v>
      </c>
    </row>
    <row r="197" spans="1:10" ht="15.75" thickBot="1" x14ac:dyDescent="0.3">
      <c r="A197" s="2"/>
      <c r="B197" s="3"/>
      <c r="C197" s="3"/>
      <c r="D197" s="7">
        <v>8</v>
      </c>
      <c r="E197" s="4" t="s">
        <v>27</v>
      </c>
      <c r="F197" s="7">
        <v>4</v>
      </c>
      <c r="G197" s="7">
        <v>1</v>
      </c>
      <c r="H197" s="7"/>
      <c r="I197" s="7">
        <v>2</v>
      </c>
      <c r="J197" s="68">
        <f t="shared" si="23"/>
        <v>66.666666666666671</v>
      </c>
    </row>
    <row r="198" spans="1:10" ht="15.75" thickBot="1" x14ac:dyDescent="0.3">
      <c r="A198" s="2"/>
      <c r="B198" s="3"/>
      <c r="C198" s="3"/>
      <c r="D198" s="7">
        <v>9</v>
      </c>
      <c r="E198" s="4" t="s">
        <v>15</v>
      </c>
      <c r="F198" s="7">
        <v>2</v>
      </c>
      <c r="G198" s="7">
        <v>2</v>
      </c>
      <c r="H198" s="7">
        <v>1</v>
      </c>
      <c r="I198" s="7">
        <v>2</v>
      </c>
      <c r="J198" s="68">
        <f t="shared" si="23"/>
        <v>52.38095238095238</v>
      </c>
    </row>
    <row r="199" spans="1:10" ht="15.6" customHeight="1" thickBot="1" x14ac:dyDescent="0.3">
      <c r="A199" s="2"/>
      <c r="B199" s="3"/>
      <c r="C199" s="3"/>
      <c r="D199" s="7">
        <v>10</v>
      </c>
      <c r="E199" s="4" t="s">
        <v>16</v>
      </c>
      <c r="F199" s="7">
        <v>3</v>
      </c>
      <c r="G199" s="7"/>
      <c r="H199" s="7"/>
      <c r="I199" s="7">
        <v>4</v>
      </c>
      <c r="J199" s="68">
        <f t="shared" si="23"/>
        <v>42.857142857142854</v>
      </c>
    </row>
    <row r="200" spans="1:10" ht="15.75" thickBot="1" x14ac:dyDescent="0.3">
      <c r="A200" s="2"/>
      <c r="B200" s="3"/>
      <c r="C200" s="3"/>
      <c r="D200" s="7">
        <v>11</v>
      </c>
      <c r="E200" s="4" t="s">
        <v>20</v>
      </c>
      <c r="F200" s="7">
        <v>5</v>
      </c>
      <c r="G200" s="7">
        <v>2</v>
      </c>
      <c r="H200" s="7"/>
      <c r="I200" s="7"/>
      <c r="J200" s="68">
        <f t="shared" si="23"/>
        <v>90.476190476190482</v>
      </c>
    </row>
    <row r="201" spans="1:10" ht="15.75" thickBot="1" x14ac:dyDescent="0.3">
      <c r="A201" s="2"/>
      <c r="B201" s="3"/>
      <c r="C201" s="3"/>
      <c r="D201" s="7">
        <v>12</v>
      </c>
      <c r="E201" s="4" t="s">
        <v>22</v>
      </c>
      <c r="F201" s="7">
        <v>5</v>
      </c>
      <c r="G201" s="7">
        <v>2</v>
      </c>
      <c r="H201" s="7"/>
      <c r="I201" s="7"/>
      <c r="J201" s="68">
        <f t="shared" si="23"/>
        <v>90.476190476190482</v>
      </c>
    </row>
    <row r="202" spans="1:10" ht="15.75" thickBot="1" x14ac:dyDescent="0.3">
      <c r="A202" s="2"/>
      <c r="B202" s="3"/>
      <c r="C202" s="3"/>
      <c r="D202" s="7">
        <v>13</v>
      </c>
      <c r="E202" s="4" t="s">
        <v>17</v>
      </c>
      <c r="F202" s="7">
        <v>5</v>
      </c>
      <c r="G202" s="7">
        <v>2</v>
      </c>
      <c r="H202" s="7"/>
      <c r="I202" s="7"/>
      <c r="J202" s="68">
        <f t="shared" si="23"/>
        <v>90.476190476190482</v>
      </c>
    </row>
    <row r="203" spans="1:10" ht="15.75" thickBot="1" x14ac:dyDescent="0.3">
      <c r="A203" s="2"/>
      <c r="B203" s="3"/>
      <c r="C203" s="3"/>
      <c r="D203" s="7">
        <v>14</v>
      </c>
      <c r="E203" s="4" t="s">
        <v>18</v>
      </c>
      <c r="F203" s="7">
        <v>2</v>
      </c>
      <c r="G203" s="7">
        <v>2</v>
      </c>
      <c r="H203" s="7"/>
      <c r="I203" s="7">
        <v>3</v>
      </c>
      <c r="J203" s="68">
        <f t="shared" si="23"/>
        <v>47.61904761904762</v>
      </c>
    </row>
    <row r="204" spans="1:10" ht="15.75" thickBot="1" x14ac:dyDescent="0.3">
      <c r="A204" s="2"/>
      <c r="B204" s="3"/>
      <c r="C204" s="3"/>
      <c r="D204" s="7">
        <v>15</v>
      </c>
      <c r="E204" s="4" t="s">
        <v>19</v>
      </c>
      <c r="F204" s="7">
        <v>5</v>
      </c>
      <c r="G204" s="7">
        <v>2</v>
      </c>
      <c r="H204" s="7"/>
      <c r="I204" s="7"/>
      <c r="J204" s="68">
        <f t="shared" si="23"/>
        <v>90.476190476190482</v>
      </c>
    </row>
    <row r="205" spans="1:10" ht="15.75" thickBot="1" x14ac:dyDescent="0.3">
      <c r="A205" s="2"/>
      <c r="B205" s="3"/>
      <c r="C205" s="3"/>
      <c r="D205" s="7"/>
      <c r="E205" s="4" t="s">
        <v>6</v>
      </c>
      <c r="F205" s="79">
        <f t="shared" ref="F205" si="24">SUM(F190:F204)/15</f>
        <v>4.1333333333333337</v>
      </c>
      <c r="G205" s="79">
        <f t="shared" ref="G205" si="25">SUM(G190:G204)/15</f>
        <v>1.6666666666666667</v>
      </c>
      <c r="H205" s="79">
        <f t="shared" ref="H205" si="26">SUM(H190:H204)/15</f>
        <v>0.33333333333333331</v>
      </c>
      <c r="I205" s="79">
        <f t="shared" ref="I205" si="27">SUM(I190:I204)/15</f>
        <v>0.8666666666666667</v>
      </c>
      <c r="J205" s="80">
        <f>SUM(J190:J204)/15</f>
        <v>76.50793650793652</v>
      </c>
    </row>
    <row r="206" spans="1:10" ht="23.45" customHeight="1" x14ac:dyDescent="0.25">
      <c r="A206" s="250" t="s">
        <v>334</v>
      </c>
      <c r="B206" s="259">
        <v>39</v>
      </c>
      <c r="C206" s="259">
        <v>11</v>
      </c>
      <c r="D206" s="17">
        <v>33</v>
      </c>
      <c r="E206" s="261"/>
      <c r="F206" s="259">
        <v>3</v>
      </c>
      <c r="G206" s="259">
        <v>2</v>
      </c>
      <c r="H206" s="13">
        <v>1</v>
      </c>
      <c r="I206" s="13">
        <v>0</v>
      </c>
      <c r="J206" s="263" t="s">
        <v>62</v>
      </c>
    </row>
    <row r="207" spans="1:10" ht="13.15" customHeight="1" thickBot="1" x14ac:dyDescent="0.3">
      <c r="A207" s="18" t="s">
        <v>110</v>
      </c>
      <c r="B207" s="260"/>
      <c r="C207" s="260"/>
      <c r="D207" s="18"/>
      <c r="E207" s="262"/>
      <c r="F207" s="260"/>
      <c r="G207" s="260"/>
      <c r="H207" s="14"/>
      <c r="I207" s="14"/>
      <c r="J207" s="264"/>
    </row>
    <row r="208" spans="1:10" ht="15.75" thickBot="1" x14ac:dyDescent="0.3">
      <c r="A208" s="2"/>
      <c r="B208" s="3"/>
      <c r="C208" s="3"/>
      <c r="D208" s="7">
        <v>1</v>
      </c>
      <c r="E208" s="4" t="s">
        <v>9</v>
      </c>
      <c r="F208" s="7">
        <v>3</v>
      </c>
      <c r="G208" s="7">
        <v>5</v>
      </c>
      <c r="H208" s="7">
        <v>3</v>
      </c>
      <c r="I208" s="7"/>
      <c r="J208" s="68">
        <f>SUM((F208*3+G208*2+H208*1+I208*0)*100/33)</f>
        <v>66.666666666666671</v>
      </c>
    </row>
    <row r="209" spans="1:10" ht="23.25" thickBot="1" x14ac:dyDescent="0.3">
      <c r="A209" s="2"/>
      <c r="B209" s="3"/>
      <c r="C209" s="3"/>
      <c r="D209" s="7">
        <v>2</v>
      </c>
      <c r="E209" s="4" t="s">
        <v>10</v>
      </c>
      <c r="F209" s="7">
        <v>4</v>
      </c>
      <c r="G209" s="7">
        <v>4</v>
      </c>
      <c r="H209" s="7">
        <v>3</v>
      </c>
      <c r="I209" s="7"/>
      <c r="J209" s="68">
        <f t="shared" ref="J209:J222" si="28">SUM((F209*3+G209*2+H209*1+I209*0)*100/33)</f>
        <v>69.696969696969703</v>
      </c>
    </row>
    <row r="210" spans="1:10" ht="15.75" thickBot="1" x14ac:dyDescent="0.3">
      <c r="A210" s="2"/>
      <c r="B210" s="3"/>
      <c r="C210" s="3"/>
      <c r="D210" s="7">
        <v>3</v>
      </c>
      <c r="E210" s="4" t="s">
        <v>11</v>
      </c>
      <c r="F210" s="7">
        <v>6</v>
      </c>
      <c r="G210" s="7">
        <v>2</v>
      </c>
      <c r="H210" s="7">
        <v>3</v>
      </c>
      <c r="I210" s="7"/>
      <c r="J210" s="68">
        <f t="shared" si="28"/>
        <v>75.757575757575751</v>
      </c>
    </row>
    <row r="211" spans="1:10" ht="15.75" thickBot="1" x14ac:dyDescent="0.3">
      <c r="A211" s="2"/>
      <c r="B211" s="3"/>
      <c r="C211" s="3"/>
      <c r="D211" s="7">
        <v>4</v>
      </c>
      <c r="E211" s="4" t="s">
        <v>12</v>
      </c>
      <c r="F211" s="7">
        <v>3</v>
      </c>
      <c r="G211" s="7">
        <v>5</v>
      </c>
      <c r="H211" s="7">
        <v>3</v>
      </c>
      <c r="I211" s="7"/>
      <c r="J211" s="68">
        <f t="shared" si="28"/>
        <v>66.666666666666671</v>
      </c>
    </row>
    <row r="212" spans="1:10" ht="15.75" thickBot="1" x14ac:dyDescent="0.3">
      <c r="A212" s="2"/>
      <c r="B212" s="3"/>
      <c r="C212" s="3"/>
      <c r="D212" s="7">
        <v>5</v>
      </c>
      <c r="E212" s="4" t="s">
        <v>13</v>
      </c>
      <c r="F212" s="7">
        <v>4</v>
      </c>
      <c r="G212" s="7">
        <v>4</v>
      </c>
      <c r="H212" s="7">
        <v>2</v>
      </c>
      <c r="I212" s="7">
        <v>1</v>
      </c>
      <c r="J212" s="68">
        <f t="shared" si="28"/>
        <v>66.666666666666671</v>
      </c>
    </row>
    <row r="213" spans="1:10" ht="15.75" thickBot="1" x14ac:dyDescent="0.3">
      <c r="A213" s="2"/>
      <c r="B213" s="3"/>
      <c r="C213" s="257"/>
      <c r="D213" s="7">
        <v>6</v>
      </c>
      <c r="E213" s="4" t="s">
        <v>14</v>
      </c>
      <c r="F213" s="7">
        <v>4</v>
      </c>
      <c r="G213" s="7">
        <v>4</v>
      </c>
      <c r="H213" s="7">
        <v>3</v>
      </c>
      <c r="I213" s="7"/>
      <c r="J213" s="68">
        <f t="shared" si="28"/>
        <v>69.696969696969703</v>
      </c>
    </row>
    <row r="214" spans="1:10" ht="15.75" thickBot="1" x14ac:dyDescent="0.3">
      <c r="A214" s="2"/>
      <c r="B214" s="3"/>
      <c r="C214" s="3"/>
      <c r="D214" s="7">
        <v>7</v>
      </c>
      <c r="E214" s="4" t="s">
        <v>21</v>
      </c>
      <c r="F214" s="7">
        <v>3</v>
      </c>
      <c r="G214" s="7">
        <v>4</v>
      </c>
      <c r="H214" s="7">
        <v>4</v>
      </c>
      <c r="I214" s="7"/>
      <c r="J214" s="68">
        <f t="shared" si="28"/>
        <v>63.636363636363633</v>
      </c>
    </row>
    <row r="215" spans="1:10" ht="15.75" thickBot="1" x14ac:dyDescent="0.3">
      <c r="A215" s="2"/>
      <c r="B215" s="3"/>
      <c r="C215" s="3"/>
      <c r="D215" s="7">
        <v>8</v>
      </c>
      <c r="E215" s="4" t="s">
        <v>27</v>
      </c>
      <c r="F215" s="7">
        <v>4</v>
      </c>
      <c r="G215" s="7">
        <v>3</v>
      </c>
      <c r="H215" s="7">
        <v>3</v>
      </c>
      <c r="I215" s="7">
        <v>1</v>
      </c>
      <c r="J215" s="68">
        <f t="shared" si="28"/>
        <v>63.636363636363633</v>
      </c>
    </row>
    <row r="216" spans="1:10" ht="15.75" thickBot="1" x14ac:dyDescent="0.3">
      <c r="A216" s="2"/>
      <c r="B216" s="3"/>
      <c r="C216" s="3"/>
      <c r="D216" s="7">
        <v>9</v>
      </c>
      <c r="E216" s="4" t="s">
        <v>15</v>
      </c>
      <c r="F216" s="7">
        <v>4</v>
      </c>
      <c r="G216" s="7">
        <v>3</v>
      </c>
      <c r="H216" s="7">
        <v>2</v>
      </c>
      <c r="I216" s="7">
        <v>2</v>
      </c>
      <c r="J216" s="68">
        <f t="shared" si="28"/>
        <v>60.606060606060609</v>
      </c>
    </row>
    <row r="217" spans="1:10" ht="14.45" customHeight="1" thickBot="1" x14ac:dyDescent="0.3">
      <c r="A217" s="2"/>
      <c r="B217" s="3"/>
      <c r="C217" s="3"/>
      <c r="D217" s="7">
        <v>10</v>
      </c>
      <c r="E217" s="4" t="s">
        <v>16</v>
      </c>
      <c r="F217" s="7">
        <v>2</v>
      </c>
      <c r="G217" s="7">
        <v>5</v>
      </c>
      <c r="H217" s="7">
        <v>3</v>
      </c>
      <c r="I217" s="7">
        <v>1</v>
      </c>
      <c r="J217" s="68">
        <f t="shared" si="28"/>
        <v>57.575757575757578</v>
      </c>
    </row>
    <row r="218" spans="1:10" ht="15.75" thickBot="1" x14ac:dyDescent="0.3">
      <c r="A218" s="2"/>
      <c r="B218" s="3"/>
      <c r="C218" s="3"/>
      <c r="D218" s="7">
        <v>11</v>
      </c>
      <c r="E218" s="4" t="s">
        <v>20</v>
      </c>
      <c r="F218" s="7">
        <v>8</v>
      </c>
      <c r="G218" s="7">
        <v>3</v>
      </c>
      <c r="H218" s="7"/>
      <c r="I218" s="7"/>
      <c r="J218" s="68">
        <f t="shared" si="28"/>
        <v>90.909090909090907</v>
      </c>
    </row>
    <row r="219" spans="1:10" ht="15.75" thickBot="1" x14ac:dyDescent="0.3">
      <c r="A219" s="2"/>
      <c r="B219" s="3"/>
      <c r="C219" s="3"/>
      <c r="D219" s="7">
        <v>12</v>
      </c>
      <c r="E219" s="4" t="s">
        <v>22</v>
      </c>
      <c r="F219" s="7">
        <v>5</v>
      </c>
      <c r="G219" s="7">
        <v>4</v>
      </c>
      <c r="H219" s="7">
        <v>1</v>
      </c>
      <c r="I219" s="7">
        <v>1</v>
      </c>
      <c r="J219" s="68">
        <f t="shared" si="28"/>
        <v>72.727272727272734</v>
      </c>
    </row>
    <row r="220" spans="1:10" ht="15.75" thickBot="1" x14ac:dyDescent="0.3">
      <c r="A220" s="2"/>
      <c r="B220" s="3"/>
      <c r="C220" s="3"/>
      <c r="D220" s="7">
        <v>13</v>
      </c>
      <c r="E220" s="4" t="s">
        <v>17</v>
      </c>
      <c r="F220" s="7">
        <v>4</v>
      </c>
      <c r="G220" s="7">
        <v>4</v>
      </c>
      <c r="H220" s="7">
        <v>2</v>
      </c>
      <c r="I220" s="7">
        <v>1</v>
      </c>
      <c r="J220" s="68">
        <f t="shared" si="28"/>
        <v>66.666666666666671</v>
      </c>
    </row>
    <row r="221" spans="1:10" ht="15.75" thickBot="1" x14ac:dyDescent="0.3">
      <c r="A221" s="2"/>
      <c r="B221" s="3"/>
      <c r="C221" s="3"/>
      <c r="D221" s="7">
        <v>14</v>
      </c>
      <c r="E221" s="4" t="s">
        <v>18</v>
      </c>
      <c r="F221" s="7">
        <v>4</v>
      </c>
      <c r="G221" s="7">
        <v>2</v>
      </c>
      <c r="H221" s="7">
        <v>2</v>
      </c>
      <c r="I221" s="7">
        <v>3</v>
      </c>
      <c r="J221" s="68">
        <f t="shared" si="28"/>
        <v>54.545454545454547</v>
      </c>
    </row>
    <row r="222" spans="1:10" ht="15.75" thickBot="1" x14ac:dyDescent="0.3">
      <c r="A222" s="2"/>
      <c r="B222" s="3"/>
      <c r="C222" s="3"/>
      <c r="D222" s="7">
        <v>15</v>
      </c>
      <c r="E222" s="4" t="s">
        <v>19</v>
      </c>
      <c r="F222" s="7">
        <v>2</v>
      </c>
      <c r="G222" s="7">
        <v>6</v>
      </c>
      <c r="H222" s="7"/>
      <c r="I222" s="7">
        <v>3</v>
      </c>
      <c r="J222" s="68">
        <f t="shared" si="28"/>
        <v>54.545454545454547</v>
      </c>
    </row>
    <row r="223" spans="1:10" ht="15.75" thickBot="1" x14ac:dyDescent="0.3">
      <c r="A223" s="2"/>
      <c r="B223" s="3"/>
      <c r="C223" s="3"/>
      <c r="D223" s="7"/>
      <c r="E223" s="4" t="s">
        <v>6</v>
      </c>
      <c r="F223" s="79">
        <f t="shared" ref="F223" si="29">SUM(F208:F222)/15</f>
        <v>4</v>
      </c>
      <c r="G223" s="79">
        <f t="shared" ref="G223" si="30">SUM(G208:G222)/15</f>
        <v>3.8666666666666667</v>
      </c>
      <c r="H223" s="79">
        <f t="shared" ref="H223" si="31">SUM(H208:H222)/15</f>
        <v>2.2666666666666666</v>
      </c>
      <c r="I223" s="79">
        <f t="shared" ref="I223" si="32">SUM(I208:I222)/15</f>
        <v>0.8666666666666667</v>
      </c>
      <c r="J223" s="80">
        <f>SUM(J208:J222)/15</f>
        <v>66.666666666666671</v>
      </c>
    </row>
    <row r="224" spans="1:10" ht="15.75" thickBot="1" x14ac:dyDescent="0.3">
      <c r="A224" s="301" t="s">
        <v>46</v>
      </c>
      <c r="B224" s="302"/>
      <c r="C224" s="302"/>
      <c r="D224" s="302"/>
      <c r="E224" s="302"/>
      <c r="F224" s="302"/>
      <c r="G224" s="302"/>
      <c r="H224" s="302"/>
      <c r="I224" s="302"/>
      <c r="J224" s="303"/>
    </row>
    <row r="225" spans="1:10" ht="22.5" customHeight="1" x14ac:dyDescent="0.25">
      <c r="A225" s="222" t="s">
        <v>335</v>
      </c>
      <c r="B225" s="267">
        <v>25</v>
      </c>
      <c r="C225" s="267">
        <v>10</v>
      </c>
      <c r="D225" s="85">
        <v>30</v>
      </c>
      <c r="E225" s="304"/>
      <c r="F225" s="290">
        <v>3</v>
      </c>
      <c r="G225" s="267">
        <v>2</v>
      </c>
      <c r="H225" s="13">
        <v>1</v>
      </c>
      <c r="I225" s="13">
        <v>0</v>
      </c>
      <c r="J225" s="263" t="s">
        <v>62</v>
      </c>
    </row>
    <row r="226" spans="1:10" ht="15.75" thickBot="1" x14ac:dyDescent="0.3">
      <c r="A226" s="220" t="s">
        <v>112</v>
      </c>
      <c r="B226" s="260"/>
      <c r="C226" s="260"/>
      <c r="D226" s="86"/>
      <c r="E226" s="305"/>
      <c r="F226" s="273"/>
      <c r="G226" s="260"/>
      <c r="H226" s="14"/>
      <c r="I226" s="14"/>
      <c r="J226" s="264"/>
    </row>
    <row r="227" spans="1:10" ht="15.75" thickBot="1" x14ac:dyDescent="0.3">
      <c r="A227" s="2"/>
      <c r="B227" s="3"/>
      <c r="C227" s="3"/>
      <c r="D227" s="7">
        <v>1</v>
      </c>
      <c r="E227" s="4" t="s">
        <v>9</v>
      </c>
      <c r="F227" s="7">
        <v>9</v>
      </c>
      <c r="G227" s="7">
        <v>1</v>
      </c>
      <c r="H227" s="7"/>
      <c r="I227" s="7"/>
      <c r="J227" s="68">
        <f>SUM((F227*3+G227*2+H227*1+I227*0)*100/30)</f>
        <v>96.666666666666671</v>
      </c>
    </row>
    <row r="228" spans="1:10" ht="23.25" thickBot="1" x14ac:dyDescent="0.3">
      <c r="A228" s="2"/>
      <c r="B228" s="3"/>
      <c r="C228" s="3"/>
      <c r="D228" s="7">
        <v>2</v>
      </c>
      <c r="E228" s="4" t="s">
        <v>10</v>
      </c>
      <c r="F228" s="7">
        <v>9</v>
      </c>
      <c r="G228" s="7"/>
      <c r="H228" s="7">
        <v>1</v>
      </c>
      <c r="I228" s="7"/>
      <c r="J228" s="68">
        <f t="shared" ref="J228:J241" si="33">SUM((F228*3+G228*2+H228*1+I228*0)*100/30)</f>
        <v>93.333333333333329</v>
      </c>
    </row>
    <row r="229" spans="1:10" ht="15.75" thickBot="1" x14ac:dyDescent="0.3">
      <c r="A229" s="2"/>
      <c r="B229" s="3"/>
      <c r="C229" s="3"/>
      <c r="D229" s="7">
        <v>3</v>
      </c>
      <c r="E229" s="4" t="s">
        <v>11</v>
      </c>
      <c r="F229" s="7">
        <v>8</v>
      </c>
      <c r="G229" s="7">
        <v>1</v>
      </c>
      <c r="H229" s="7">
        <v>1</v>
      </c>
      <c r="I229" s="7"/>
      <c r="J229" s="68">
        <f t="shared" si="33"/>
        <v>90</v>
      </c>
    </row>
    <row r="230" spans="1:10" ht="15.75" thickBot="1" x14ac:dyDescent="0.3">
      <c r="A230" s="2"/>
      <c r="B230" s="3"/>
      <c r="C230" s="3"/>
      <c r="D230" s="7">
        <v>4</v>
      </c>
      <c r="E230" s="4" t="s">
        <v>12</v>
      </c>
      <c r="F230" s="7">
        <v>8</v>
      </c>
      <c r="G230" s="7">
        <v>2</v>
      </c>
      <c r="H230" s="7"/>
      <c r="I230" s="7"/>
      <c r="J230" s="68">
        <f t="shared" si="33"/>
        <v>93.333333333333329</v>
      </c>
    </row>
    <row r="231" spans="1:10" ht="15.75" thickBot="1" x14ac:dyDescent="0.3">
      <c r="A231" s="2"/>
      <c r="B231" s="3"/>
      <c r="C231" s="3"/>
      <c r="D231" s="7">
        <v>5</v>
      </c>
      <c r="E231" s="4" t="s">
        <v>13</v>
      </c>
      <c r="F231" s="7">
        <v>8</v>
      </c>
      <c r="G231" s="7">
        <v>1</v>
      </c>
      <c r="H231" s="7"/>
      <c r="I231" s="7">
        <v>1</v>
      </c>
      <c r="J231" s="68">
        <f t="shared" si="33"/>
        <v>86.666666666666671</v>
      </c>
    </row>
    <row r="232" spans="1:10" ht="15.75" thickBot="1" x14ac:dyDescent="0.3">
      <c r="A232" s="2"/>
      <c r="B232" s="3"/>
      <c r="C232" s="3"/>
      <c r="D232" s="7">
        <v>6</v>
      </c>
      <c r="E232" s="4" t="s">
        <v>14</v>
      </c>
      <c r="F232" s="7">
        <v>9</v>
      </c>
      <c r="G232" s="7"/>
      <c r="H232" s="7">
        <v>1</v>
      </c>
      <c r="I232" s="7"/>
      <c r="J232" s="68">
        <f t="shared" si="33"/>
        <v>93.333333333333329</v>
      </c>
    </row>
    <row r="233" spans="1:10" ht="15.75" thickBot="1" x14ac:dyDescent="0.3">
      <c r="A233" s="2"/>
      <c r="B233" s="3"/>
      <c r="C233" s="3"/>
      <c r="D233" s="7">
        <v>7</v>
      </c>
      <c r="E233" s="4" t="s">
        <v>21</v>
      </c>
      <c r="F233" s="7">
        <v>9</v>
      </c>
      <c r="G233" s="7">
        <v>1</v>
      </c>
      <c r="H233" s="7"/>
      <c r="I233" s="7"/>
      <c r="J233" s="68">
        <f t="shared" si="33"/>
        <v>96.666666666666671</v>
      </c>
    </row>
    <row r="234" spans="1:10" ht="15.75" thickBot="1" x14ac:dyDescent="0.3">
      <c r="A234" s="2"/>
      <c r="B234" s="3"/>
      <c r="C234" s="3"/>
      <c r="D234" s="7">
        <v>8</v>
      </c>
      <c r="E234" s="4" t="s">
        <v>27</v>
      </c>
      <c r="F234" s="7">
        <v>6</v>
      </c>
      <c r="G234" s="7">
        <v>3</v>
      </c>
      <c r="H234" s="7"/>
      <c r="I234" s="7">
        <v>1</v>
      </c>
      <c r="J234" s="68">
        <f t="shared" si="33"/>
        <v>80</v>
      </c>
    </row>
    <row r="235" spans="1:10" ht="15.75" thickBot="1" x14ac:dyDescent="0.3">
      <c r="A235" s="2"/>
      <c r="B235" s="3"/>
      <c r="C235" s="3"/>
      <c r="D235" s="7">
        <v>9</v>
      </c>
      <c r="E235" s="4" t="s">
        <v>15</v>
      </c>
      <c r="F235" s="7">
        <v>6</v>
      </c>
      <c r="G235" s="7">
        <v>3</v>
      </c>
      <c r="H235" s="7"/>
      <c r="I235" s="7">
        <v>1</v>
      </c>
      <c r="J235" s="68">
        <f t="shared" si="33"/>
        <v>80</v>
      </c>
    </row>
    <row r="236" spans="1:10" ht="23.25" thickBot="1" x14ac:dyDescent="0.3">
      <c r="A236" s="2"/>
      <c r="B236" s="3"/>
      <c r="C236" s="3"/>
      <c r="D236" s="7">
        <v>10</v>
      </c>
      <c r="E236" s="4" t="s">
        <v>16</v>
      </c>
      <c r="F236" s="7">
        <v>8</v>
      </c>
      <c r="G236" s="7">
        <v>1</v>
      </c>
      <c r="H236" s="7"/>
      <c r="I236" s="7">
        <v>1</v>
      </c>
      <c r="J236" s="68">
        <f t="shared" si="33"/>
        <v>86.666666666666671</v>
      </c>
    </row>
    <row r="237" spans="1:10" ht="15.75" thickBot="1" x14ac:dyDescent="0.3">
      <c r="A237" s="2"/>
      <c r="B237" s="3"/>
      <c r="C237" s="3"/>
      <c r="D237" s="7">
        <v>11</v>
      </c>
      <c r="E237" s="4" t="s">
        <v>20</v>
      </c>
      <c r="F237" s="7">
        <v>8</v>
      </c>
      <c r="G237" s="7">
        <v>2</v>
      </c>
      <c r="H237" s="7"/>
      <c r="I237" s="7"/>
      <c r="J237" s="68">
        <f t="shared" si="33"/>
        <v>93.333333333333329</v>
      </c>
    </row>
    <row r="238" spans="1:10" ht="15.75" thickBot="1" x14ac:dyDescent="0.3">
      <c r="A238" s="2"/>
      <c r="B238" s="3"/>
      <c r="C238" s="3"/>
      <c r="D238" s="7">
        <v>12</v>
      </c>
      <c r="E238" s="4" t="s">
        <v>22</v>
      </c>
      <c r="F238" s="7">
        <v>8</v>
      </c>
      <c r="G238" s="7">
        <v>2</v>
      </c>
      <c r="H238" s="7"/>
      <c r="I238" s="7"/>
      <c r="J238" s="68">
        <f t="shared" si="33"/>
        <v>93.333333333333329</v>
      </c>
    </row>
    <row r="239" spans="1:10" ht="15.75" thickBot="1" x14ac:dyDescent="0.3">
      <c r="A239" s="2"/>
      <c r="B239" s="3"/>
      <c r="C239" s="3"/>
      <c r="D239" s="7">
        <v>13</v>
      </c>
      <c r="E239" s="4" t="s">
        <v>17</v>
      </c>
      <c r="F239" s="7">
        <v>10</v>
      </c>
      <c r="G239" s="7"/>
      <c r="H239" s="7"/>
      <c r="I239" s="7"/>
      <c r="J239" s="68">
        <f t="shared" si="33"/>
        <v>100</v>
      </c>
    </row>
    <row r="240" spans="1:10" ht="15.75" thickBot="1" x14ac:dyDescent="0.3">
      <c r="A240" s="2"/>
      <c r="B240" s="3"/>
      <c r="C240" s="3"/>
      <c r="D240" s="7">
        <v>14</v>
      </c>
      <c r="E240" s="4" t="s">
        <v>18</v>
      </c>
      <c r="F240" s="7">
        <v>8</v>
      </c>
      <c r="G240" s="7">
        <v>1</v>
      </c>
      <c r="H240" s="7">
        <v>1</v>
      </c>
      <c r="I240" s="7"/>
      <c r="J240" s="68">
        <f t="shared" si="33"/>
        <v>90</v>
      </c>
    </row>
    <row r="241" spans="1:12" ht="15.75" thickBot="1" x14ac:dyDescent="0.3">
      <c r="A241" s="2"/>
      <c r="B241" s="3"/>
      <c r="C241" s="3"/>
      <c r="D241" s="7">
        <v>15</v>
      </c>
      <c r="E241" s="4" t="s">
        <v>19</v>
      </c>
      <c r="F241" s="7">
        <v>10</v>
      </c>
      <c r="G241" s="7"/>
      <c r="H241" s="7"/>
      <c r="I241" s="7"/>
      <c r="J241" s="68">
        <f t="shared" si="33"/>
        <v>100</v>
      </c>
    </row>
    <row r="242" spans="1:12" ht="15.75" thickBot="1" x14ac:dyDescent="0.3">
      <c r="A242" s="2"/>
      <c r="B242" s="3"/>
      <c r="C242" s="3"/>
      <c r="D242" s="7"/>
      <c r="E242" s="4" t="s">
        <v>6</v>
      </c>
      <c r="F242" s="79">
        <f t="shared" ref="F242" si="34">SUM(F227:F241)/15</f>
        <v>8.2666666666666675</v>
      </c>
      <c r="G242" s="79">
        <v>2</v>
      </c>
      <c r="H242" s="79">
        <f t="shared" ref="H242" si="35">SUM(H227:H241)/15</f>
        <v>0.26666666666666666</v>
      </c>
      <c r="I242" s="79">
        <f t="shared" ref="I242" si="36">SUM(I227:I241)/15</f>
        <v>0.26666666666666666</v>
      </c>
      <c r="J242" s="80">
        <f>SUM(J227:J241)/15</f>
        <v>91.555555555555557</v>
      </c>
      <c r="K242" s="30"/>
      <c r="L242" s="30"/>
    </row>
    <row r="243" spans="1:12" ht="24.75" customHeight="1" thickBot="1" x14ac:dyDescent="0.3">
      <c r="A243" s="31" t="s">
        <v>336</v>
      </c>
      <c r="B243" s="259">
        <v>25</v>
      </c>
      <c r="C243" s="259">
        <v>10</v>
      </c>
      <c r="D243" s="17">
        <v>30</v>
      </c>
      <c r="E243" s="261"/>
      <c r="F243" s="267">
        <v>3</v>
      </c>
      <c r="G243" s="267">
        <v>2</v>
      </c>
      <c r="H243" s="13">
        <v>1</v>
      </c>
      <c r="I243" s="13">
        <v>0</v>
      </c>
      <c r="J243" s="263" t="s">
        <v>62</v>
      </c>
    </row>
    <row r="244" spans="1:12" ht="15" customHeight="1" thickBot="1" x14ac:dyDescent="0.3">
      <c r="A244" s="18" t="s">
        <v>35</v>
      </c>
      <c r="B244" s="260"/>
      <c r="C244" s="260"/>
      <c r="D244" s="18"/>
      <c r="E244" s="262"/>
      <c r="F244" s="260"/>
      <c r="G244" s="260"/>
      <c r="H244" s="14"/>
      <c r="I244" s="14"/>
      <c r="J244" s="264"/>
    </row>
    <row r="245" spans="1:12" ht="15.75" thickBot="1" x14ac:dyDescent="0.3">
      <c r="A245" s="2"/>
      <c r="B245" s="3"/>
      <c r="C245" s="3"/>
      <c r="D245" s="7">
        <v>1</v>
      </c>
      <c r="E245" s="4" t="s">
        <v>9</v>
      </c>
      <c r="F245" s="7">
        <v>8</v>
      </c>
      <c r="G245" s="7">
        <v>2</v>
      </c>
      <c r="H245" s="7"/>
      <c r="I245" s="7"/>
      <c r="J245" s="68">
        <f>SUM((F245*3+G245*2+H245*1+I245*0)*100/30)</f>
        <v>93.333333333333329</v>
      </c>
    </row>
    <row r="246" spans="1:12" ht="23.25" thickBot="1" x14ac:dyDescent="0.3">
      <c r="A246" s="2"/>
      <c r="B246" s="3"/>
      <c r="C246" s="3"/>
      <c r="D246" s="7">
        <v>2</v>
      </c>
      <c r="E246" s="4" t="s">
        <v>10</v>
      </c>
      <c r="F246" s="7">
        <v>9</v>
      </c>
      <c r="G246" s="7">
        <v>1</v>
      </c>
      <c r="H246" s="7"/>
      <c r="I246" s="7"/>
      <c r="J246" s="68">
        <f t="shared" ref="J246:J259" si="37">SUM((F246*3+G246*2+H246*1+I246*0)*100/30)</f>
        <v>96.666666666666671</v>
      </c>
    </row>
    <row r="247" spans="1:12" ht="15.75" thickBot="1" x14ac:dyDescent="0.3">
      <c r="A247" s="2"/>
      <c r="B247" s="3"/>
      <c r="C247" s="3"/>
      <c r="D247" s="7">
        <v>3</v>
      </c>
      <c r="E247" s="4" t="s">
        <v>11</v>
      </c>
      <c r="F247" s="7">
        <v>10</v>
      </c>
      <c r="G247" s="7"/>
      <c r="H247" s="7"/>
      <c r="I247" s="7"/>
      <c r="J247" s="68">
        <f t="shared" si="37"/>
        <v>100</v>
      </c>
    </row>
    <row r="248" spans="1:12" ht="15.75" thickBot="1" x14ac:dyDescent="0.3">
      <c r="A248" s="2"/>
      <c r="B248" s="3"/>
      <c r="C248" s="3"/>
      <c r="D248" s="7">
        <v>4</v>
      </c>
      <c r="E248" s="4" t="s">
        <v>12</v>
      </c>
      <c r="F248" s="7">
        <v>7</v>
      </c>
      <c r="G248" s="7">
        <v>3</v>
      </c>
      <c r="H248" s="7"/>
      <c r="I248" s="7"/>
      <c r="J248" s="68">
        <f t="shared" si="37"/>
        <v>90</v>
      </c>
    </row>
    <row r="249" spans="1:12" ht="15.75" thickBot="1" x14ac:dyDescent="0.3">
      <c r="A249" s="2"/>
      <c r="B249" s="3"/>
      <c r="C249" s="3"/>
      <c r="D249" s="7">
        <v>5</v>
      </c>
      <c r="E249" s="4" t="s">
        <v>13</v>
      </c>
      <c r="F249" s="7">
        <v>5</v>
      </c>
      <c r="G249" s="7">
        <v>3</v>
      </c>
      <c r="H249" s="7">
        <v>1</v>
      </c>
      <c r="I249" s="7">
        <v>1</v>
      </c>
      <c r="J249" s="68">
        <f t="shared" si="37"/>
        <v>73.333333333333329</v>
      </c>
    </row>
    <row r="250" spans="1:12" ht="15.75" thickBot="1" x14ac:dyDescent="0.3">
      <c r="A250" s="2"/>
      <c r="B250" s="3"/>
      <c r="C250" s="3"/>
      <c r="D250" s="7">
        <v>6</v>
      </c>
      <c r="E250" s="4" t="s">
        <v>14</v>
      </c>
      <c r="F250" s="7">
        <v>7</v>
      </c>
      <c r="G250" s="7">
        <v>2</v>
      </c>
      <c r="H250" s="7">
        <v>1</v>
      </c>
      <c r="I250" s="7"/>
      <c r="J250" s="68">
        <f t="shared" si="37"/>
        <v>86.666666666666671</v>
      </c>
    </row>
    <row r="251" spans="1:12" ht="15.75" thickBot="1" x14ac:dyDescent="0.3">
      <c r="A251" s="2"/>
      <c r="B251" s="3"/>
      <c r="C251" s="3"/>
      <c r="D251" s="7">
        <v>7</v>
      </c>
      <c r="E251" s="4" t="s">
        <v>21</v>
      </c>
      <c r="F251" s="7">
        <v>6</v>
      </c>
      <c r="G251" s="7">
        <v>4</v>
      </c>
      <c r="H251" s="7"/>
      <c r="I251" s="7"/>
      <c r="J251" s="68">
        <f t="shared" si="37"/>
        <v>86.666666666666671</v>
      </c>
    </row>
    <row r="252" spans="1:12" ht="15.75" thickBot="1" x14ac:dyDescent="0.3">
      <c r="A252" s="2"/>
      <c r="B252" s="3"/>
      <c r="C252" s="3"/>
      <c r="D252" s="7">
        <v>8</v>
      </c>
      <c r="E252" s="4" t="s">
        <v>27</v>
      </c>
      <c r="F252" s="7">
        <v>8</v>
      </c>
      <c r="G252" s="7">
        <v>1</v>
      </c>
      <c r="H252" s="7">
        <v>1</v>
      </c>
      <c r="I252" s="7"/>
      <c r="J252" s="68">
        <f t="shared" si="37"/>
        <v>90</v>
      </c>
    </row>
    <row r="253" spans="1:12" ht="15.75" thickBot="1" x14ac:dyDescent="0.3">
      <c r="A253" s="2"/>
      <c r="B253" s="3"/>
      <c r="C253" s="3"/>
      <c r="D253" s="7">
        <v>9</v>
      </c>
      <c r="E253" s="4" t="s">
        <v>15</v>
      </c>
      <c r="F253" s="7">
        <v>4</v>
      </c>
      <c r="G253" s="7">
        <v>2</v>
      </c>
      <c r="H253" s="7">
        <v>3</v>
      </c>
      <c r="I253" s="7">
        <v>1</v>
      </c>
      <c r="J253" s="68">
        <f t="shared" si="37"/>
        <v>63.333333333333336</v>
      </c>
    </row>
    <row r="254" spans="1:12" ht="23.25" thickBot="1" x14ac:dyDescent="0.3">
      <c r="A254" s="2"/>
      <c r="B254" s="3"/>
      <c r="C254" s="3"/>
      <c r="D254" s="7">
        <v>10</v>
      </c>
      <c r="E254" s="4" t="s">
        <v>16</v>
      </c>
      <c r="F254" s="7">
        <v>8</v>
      </c>
      <c r="G254" s="7"/>
      <c r="H254" s="7">
        <v>1</v>
      </c>
      <c r="I254" s="7">
        <v>1</v>
      </c>
      <c r="J254" s="68">
        <f t="shared" si="37"/>
        <v>83.333333333333329</v>
      </c>
    </row>
    <row r="255" spans="1:12" ht="15.75" thickBot="1" x14ac:dyDescent="0.3">
      <c r="A255" s="2"/>
      <c r="B255" s="3"/>
      <c r="C255" s="3"/>
      <c r="D255" s="7">
        <v>11</v>
      </c>
      <c r="E255" s="4" t="s">
        <v>20</v>
      </c>
      <c r="F255" s="7">
        <v>10</v>
      </c>
      <c r="G255" s="7"/>
      <c r="H255" s="7"/>
      <c r="I255" s="7"/>
      <c r="J255" s="68">
        <f t="shared" si="37"/>
        <v>100</v>
      </c>
    </row>
    <row r="256" spans="1:12" ht="15.75" thickBot="1" x14ac:dyDescent="0.3">
      <c r="A256" s="2"/>
      <c r="B256" s="3"/>
      <c r="C256" s="3"/>
      <c r="D256" s="7">
        <v>12</v>
      </c>
      <c r="E256" s="4" t="s">
        <v>22</v>
      </c>
      <c r="F256" s="7">
        <v>4</v>
      </c>
      <c r="G256" s="7">
        <v>3</v>
      </c>
      <c r="H256" s="7">
        <v>1</v>
      </c>
      <c r="I256" s="7">
        <v>2</v>
      </c>
      <c r="J256" s="68">
        <f t="shared" si="37"/>
        <v>63.333333333333336</v>
      </c>
    </row>
    <row r="257" spans="1:10" ht="15.75" thickBot="1" x14ac:dyDescent="0.3">
      <c r="A257" s="2"/>
      <c r="B257" s="3"/>
      <c r="C257" s="3"/>
      <c r="D257" s="7">
        <v>13</v>
      </c>
      <c r="E257" s="4" t="s">
        <v>17</v>
      </c>
      <c r="F257" s="7">
        <v>4</v>
      </c>
      <c r="G257" s="7">
        <v>1</v>
      </c>
      <c r="H257" s="7">
        <v>3</v>
      </c>
      <c r="I257" s="7">
        <v>2</v>
      </c>
      <c r="J257" s="68">
        <f t="shared" si="37"/>
        <v>56.666666666666664</v>
      </c>
    </row>
    <row r="258" spans="1:10" ht="15.75" thickBot="1" x14ac:dyDescent="0.3">
      <c r="A258" s="2"/>
      <c r="B258" s="3"/>
      <c r="C258" s="3"/>
      <c r="D258" s="7">
        <v>14</v>
      </c>
      <c r="E258" s="4" t="s">
        <v>18</v>
      </c>
      <c r="F258" s="7">
        <v>6</v>
      </c>
      <c r="G258" s="7">
        <v>2</v>
      </c>
      <c r="H258" s="7">
        <v>1</v>
      </c>
      <c r="I258" s="7">
        <v>1</v>
      </c>
      <c r="J258" s="68">
        <f t="shared" si="37"/>
        <v>76.666666666666671</v>
      </c>
    </row>
    <row r="259" spans="1:10" ht="15.75" thickBot="1" x14ac:dyDescent="0.3">
      <c r="A259" s="2"/>
      <c r="B259" s="3"/>
      <c r="C259" s="3"/>
      <c r="D259" s="7">
        <v>15</v>
      </c>
      <c r="E259" s="4" t="s">
        <v>19</v>
      </c>
      <c r="F259" s="7">
        <v>7</v>
      </c>
      <c r="G259" s="7">
        <v>1</v>
      </c>
      <c r="H259" s="7"/>
      <c r="I259" s="7">
        <v>2</v>
      </c>
      <c r="J259" s="68">
        <f t="shared" si="37"/>
        <v>76.666666666666671</v>
      </c>
    </row>
    <row r="260" spans="1:10" ht="15.75" thickBot="1" x14ac:dyDescent="0.3">
      <c r="A260" s="2"/>
      <c r="B260" s="3"/>
      <c r="C260" s="3"/>
      <c r="D260" s="7"/>
      <c r="E260" s="4" t="s">
        <v>6</v>
      </c>
      <c r="F260" s="79">
        <f t="shared" ref="F260" si="38">SUM(F245:F259)/15</f>
        <v>6.8666666666666663</v>
      </c>
      <c r="G260" s="79">
        <f t="shared" ref="G260" si="39">SUM(G245:G259)/15</f>
        <v>1.6666666666666667</v>
      </c>
      <c r="H260" s="79">
        <f t="shared" ref="H260" si="40">SUM(H245:H259)/15</f>
        <v>0.8</v>
      </c>
      <c r="I260" s="79">
        <f t="shared" ref="I260" si="41">SUM(I245:I259)/15</f>
        <v>0.66666666666666663</v>
      </c>
      <c r="J260" s="80">
        <f>SUM(J245:J259)/15</f>
        <v>82.444444444444471</v>
      </c>
    </row>
    <row r="261" spans="1:10" ht="24.75" customHeight="1" thickBot="1" x14ac:dyDescent="0.3">
      <c r="A261" s="31" t="s">
        <v>337</v>
      </c>
      <c r="B261" s="259">
        <v>25</v>
      </c>
      <c r="C261" s="259">
        <v>10</v>
      </c>
      <c r="D261" s="28">
        <v>30</v>
      </c>
      <c r="E261" s="261"/>
      <c r="F261" s="267">
        <v>3</v>
      </c>
      <c r="G261" s="267">
        <v>2</v>
      </c>
      <c r="H261" s="13">
        <v>1</v>
      </c>
      <c r="I261" s="13">
        <v>0</v>
      </c>
      <c r="J261" s="263" t="s">
        <v>62</v>
      </c>
    </row>
    <row r="262" spans="1:10" ht="15.75" thickBot="1" x14ac:dyDescent="0.3">
      <c r="A262" s="29" t="s">
        <v>36</v>
      </c>
      <c r="B262" s="260"/>
      <c r="C262" s="260"/>
      <c r="D262" s="29"/>
      <c r="E262" s="262"/>
      <c r="F262" s="260"/>
      <c r="G262" s="260"/>
      <c r="H262" s="14"/>
      <c r="I262" s="14"/>
      <c r="J262" s="264"/>
    </row>
    <row r="263" spans="1:10" ht="11.45" customHeight="1" thickBot="1" x14ac:dyDescent="0.3">
      <c r="A263" s="2"/>
      <c r="B263" s="3"/>
      <c r="C263" s="3"/>
      <c r="D263" s="7">
        <v>1</v>
      </c>
      <c r="E263" s="4" t="s">
        <v>9</v>
      </c>
      <c r="F263" s="7">
        <v>8</v>
      </c>
      <c r="G263" s="7">
        <v>1</v>
      </c>
      <c r="H263" s="7">
        <v>1</v>
      </c>
      <c r="I263" s="7"/>
      <c r="J263" s="68">
        <f>SUM((F263*3+G263*2+H263*1+I263*0)*100/30)</f>
        <v>90</v>
      </c>
    </row>
    <row r="264" spans="1:10" ht="11.45" customHeight="1" thickBot="1" x14ac:dyDescent="0.3">
      <c r="A264" s="2"/>
      <c r="B264" s="3"/>
      <c r="C264" s="3"/>
      <c r="D264" s="7">
        <v>2</v>
      </c>
      <c r="E264" s="4" t="s">
        <v>10</v>
      </c>
      <c r="F264" s="7">
        <v>9</v>
      </c>
      <c r="G264" s="7">
        <v>1</v>
      </c>
      <c r="H264" s="7"/>
      <c r="I264" s="7"/>
      <c r="J264" s="68">
        <f t="shared" ref="J264:J277" si="42">SUM((F264*3+G264*2+H264*1+I264*0)*100/30)</f>
        <v>96.666666666666671</v>
      </c>
    </row>
    <row r="265" spans="1:10" ht="11.45" customHeight="1" thickBot="1" x14ac:dyDescent="0.3">
      <c r="A265" s="2"/>
      <c r="B265" s="3"/>
      <c r="C265" s="3"/>
      <c r="D265" s="7">
        <v>3</v>
      </c>
      <c r="E265" s="4" t="s">
        <v>11</v>
      </c>
      <c r="F265" s="7">
        <v>7</v>
      </c>
      <c r="G265" s="7">
        <v>3</v>
      </c>
      <c r="H265" s="7"/>
      <c r="I265" s="7"/>
      <c r="J265" s="68">
        <f t="shared" si="42"/>
        <v>90</v>
      </c>
    </row>
    <row r="266" spans="1:10" ht="11.45" customHeight="1" thickBot="1" x14ac:dyDescent="0.3">
      <c r="A266" s="2"/>
      <c r="B266" s="3"/>
      <c r="C266" s="3"/>
      <c r="D266" s="7">
        <v>4</v>
      </c>
      <c r="E266" s="4" t="s">
        <v>12</v>
      </c>
      <c r="F266" s="7">
        <v>8</v>
      </c>
      <c r="G266" s="7">
        <v>2</v>
      </c>
      <c r="H266" s="7"/>
      <c r="I266" s="7"/>
      <c r="J266" s="68">
        <f t="shared" si="42"/>
        <v>93.333333333333329</v>
      </c>
    </row>
    <row r="267" spans="1:10" ht="11.45" customHeight="1" thickBot="1" x14ac:dyDescent="0.3">
      <c r="A267" s="2"/>
      <c r="B267" s="3"/>
      <c r="C267" s="3"/>
      <c r="D267" s="7">
        <v>5</v>
      </c>
      <c r="E267" s="4" t="s">
        <v>13</v>
      </c>
      <c r="F267" s="7">
        <v>3</v>
      </c>
      <c r="G267" s="7">
        <v>3</v>
      </c>
      <c r="H267" s="7">
        <v>2</v>
      </c>
      <c r="I267" s="7">
        <v>2</v>
      </c>
      <c r="J267" s="68">
        <f t="shared" si="42"/>
        <v>56.666666666666664</v>
      </c>
    </row>
    <row r="268" spans="1:10" ht="11.45" customHeight="1" thickBot="1" x14ac:dyDescent="0.3">
      <c r="A268" s="2"/>
      <c r="B268" s="3"/>
      <c r="C268" s="3"/>
      <c r="D268" s="7">
        <v>6</v>
      </c>
      <c r="E268" s="4" t="s">
        <v>14</v>
      </c>
      <c r="F268" s="7">
        <v>4</v>
      </c>
      <c r="G268" s="7">
        <v>4</v>
      </c>
      <c r="H268" s="7"/>
      <c r="I268" s="7">
        <v>2</v>
      </c>
      <c r="J268" s="68">
        <f t="shared" si="42"/>
        <v>66.666666666666671</v>
      </c>
    </row>
    <row r="269" spans="1:10" ht="10.9" customHeight="1" thickBot="1" x14ac:dyDescent="0.3">
      <c r="A269" s="2"/>
      <c r="B269" s="3"/>
      <c r="C269" s="3"/>
      <c r="D269" s="7">
        <v>7</v>
      </c>
      <c r="E269" s="4" t="s">
        <v>21</v>
      </c>
      <c r="F269" s="7">
        <v>7</v>
      </c>
      <c r="G269" s="7"/>
      <c r="H269" s="7">
        <v>2</v>
      </c>
      <c r="I269" s="7">
        <v>1</v>
      </c>
      <c r="J269" s="68">
        <f t="shared" si="42"/>
        <v>76.666666666666671</v>
      </c>
    </row>
    <row r="270" spans="1:10" ht="10.9" customHeight="1" thickBot="1" x14ac:dyDescent="0.3">
      <c r="A270" s="2"/>
      <c r="B270" s="3"/>
      <c r="C270" s="3"/>
      <c r="D270" s="7">
        <v>8</v>
      </c>
      <c r="E270" s="4" t="s">
        <v>27</v>
      </c>
      <c r="F270" s="7">
        <v>6</v>
      </c>
      <c r="G270" s="7">
        <v>3</v>
      </c>
      <c r="H270" s="7"/>
      <c r="I270" s="7">
        <v>1</v>
      </c>
      <c r="J270" s="68">
        <f t="shared" si="42"/>
        <v>80</v>
      </c>
    </row>
    <row r="271" spans="1:10" ht="11.45" customHeight="1" thickBot="1" x14ac:dyDescent="0.3">
      <c r="A271" s="2"/>
      <c r="B271" s="3"/>
      <c r="C271" s="3"/>
      <c r="D271" s="7">
        <v>9</v>
      </c>
      <c r="E271" s="4" t="s">
        <v>15</v>
      </c>
      <c r="F271" s="7">
        <v>1</v>
      </c>
      <c r="G271" s="7">
        <v>5</v>
      </c>
      <c r="H271" s="7">
        <v>2</v>
      </c>
      <c r="I271" s="7">
        <v>2</v>
      </c>
      <c r="J271" s="68">
        <f t="shared" si="42"/>
        <v>50</v>
      </c>
    </row>
    <row r="272" spans="1:10" ht="10.9" customHeight="1" thickBot="1" x14ac:dyDescent="0.3">
      <c r="A272" s="2"/>
      <c r="B272" s="3"/>
      <c r="C272" s="3"/>
      <c r="D272" s="7">
        <v>10</v>
      </c>
      <c r="E272" s="4" t="s">
        <v>16</v>
      </c>
      <c r="F272" s="7">
        <v>5</v>
      </c>
      <c r="G272" s="7">
        <v>4</v>
      </c>
      <c r="H272" s="7">
        <v>1</v>
      </c>
      <c r="I272" s="7"/>
      <c r="J272" s="68">
        <f t="shared" si="42"/>
        <v>80</v>
      </c>
    </row>
    <row r="273" spans="1:10" ht="10.9" customHeight="1" thickBot="1" x14ac:dyDescent="0.3">
      <c r="A273" s="2"/>
      <c r="B273" s="3"/>
      <c r="C273" s="3"/>
      <c r="D273" s="7">
        <v>11</v>
      </c>
      <c r="E273" s="4" t="s">
        <v>20</v>
      </c>
      <c r="F273" s="7">
        <v>8</v>
      </c>
      <c r="G273" s="7">
        <v>1</v>
      </c>
      <c r="H273" s="7">
        <v>1</v>
      </c>
      <c r="I273" s="7"/>
      <c r="J273" s="68">
        <f t="shared" si="42"/>
        <v>90</v>
      </c>
    </row>
    <row r="274" spans="1:10" ht="10.9" customHeight="1" thickBot="1" x14ac:dyDescent="0.3">
      <c r="A274" s="2"/>
      <c r="B274" s="3"/>
      <c r="C274" s="3"/>
      <c r="D274" s="7">
        <v>12</v>
      </c>
      <c r="E274" s="4" t="s">
        <v>22</v>
      </c>
      <c r="F274" s="7">
        <v>1</v>
      </c>
      <c r="G274" s="7">
        <v>7</v>
      </c>
      <c r="H274" s="7">
        <v>2</v>
      </c>
      <c r="I274" s="7"/>
      <c r="J274" s="68">
        <f t="shared" si="42"/>
        <v>63.333333333333336</v>
      </c>
    </row>
    <row r="275" spans="1:10" ht="10.9" customHeight="1" thickBot="1" x14ac:dyDescent="0.3">
      <c r="A275" s="2"/>
      <c r="B275" s="3"/>
      <c r="C275" s="3"/>
      <c r="D275" s="7">
        <v>13</v>
      </c>
      <c r="E275" s="4" t="s">
        <v>17</v>
      </c>
      <c r="F275" s="7">
        <v>3</v>
      </c>
      <c r="G275" s="7">
        <v>4</v>
      </c>
      <c r="H275" s="7">
        <v>2</v>
      </c>
      <c r="I275" s="7">
        <v>1</v>
      </c>
      <c r="J275" s="68">
        <f t="shared" si="42"/>
        <v>63.333333333333336</v>
      </c>
    </row>
    <row r="276" spans="1:10" ht="10.9" customHeight="1" thickBot="1" x14ac:dyDescent="0.3">
      <c r="A276" s="2"/>
      <c r="B276" s="3"/>
      <c r="C276" s="3"/>
      <c r="D276" s="7">
        <v>14</v>
      </c>
      <c r="E276" s="4" t="s">
        <v>18</v>
      </c>
      <c r="F276" s="7">
        <v>3</v>
      </c>
      <c r="G276" s="7">
        <v>6</v>
      </c>
      <c r="H276" s="7"/>
      <c r="I276" s="7">
        <v>1</v>
      </c>
      <c r="J276" s="68">
        <f t="shared" si="42"/>
        <v>70</v>
      </c>
    </row>
    <row r="277" spans="1:10" ht="10.15" customHeight="1" thickBot="1" x14ac:dyDescent="0.3">
      <c r="A277" s="2"/>
      <c r="B277" s="3"/>
      <c r="C277" s="3"/>
      <c r="D277" s="7">
        <v>15</v>
      </c>
      <c r="E277" s="4" t="s">
        <v>19</v>
      </c>
      <c r="F277" s="7">
        <v>4</v>
      </c>
      <c r="G277" s="7">
        <v>5</v>
      </c>
      <c r="H277" s="7">
        <v>1</v>
      </c>
      <c r="I277" s="7"/>
      <c r="J277" s="68">
        <f t="shared" si="42"/>
        <v>76.666666666666671</v>
      </c>
    </row>
    <row r="278" spans="1:10" ht="11.45" customHeight="1" thickBot="1" x14ac:dyDescent="0.3">
      <c r="A278" s="2"/>
      <c r="B278" s="3"/>
      <c r="C278" s="3"/>
      <c r="D278" s="7"/>
      <c r="E278" s="4" t="s">
        <v>6</v>
      </c>
      <c r="F278" s="79">
        <f t="shared" ref="F278" si="43">SUM(F263:F277)/15</f>
        <v>5.1333333333333337</v>
      </c>
      <c r="G278" s="79">
        <f t="shared" ref="G278" si="44">SUM(G263:G277)/15</f>
        <v>3.2666666666666666</v>
      </c>
      <c r="H278" s="79">
        <f t="shared" ref="H278" si="45">SUM(H263:H277)/15</f>
        <v>0.93333333333333335</v>
      </c>
      <c r="I278" s="79">
        <f t="shared" ref="I278" si="46">SUM(I263:I277)/15</f>
        <v>0.66666666666666663</v>
      </c>
      <c r="J278" s="80">
        <f>SUM(J263:J277)/15</f>
        <v>76.222222222222229</v>
      </c>
    </row>
    <row r="279" spans="1:10" ht="41.25" customHeight="1" thickBot="1" x14ac:dyDescent="0.3">
      <c r="A279" s="31" t="s">
        <v>338</v>
      </c>
      <c r="B279" s="259">
        <v>25</v>
      </c>
      <c r="C279" s="259">
        <v>10</v>
      </c>
      <c r="D279" s="28">
        <v>30</v>
      </c>
      <c r="E279" s="261"/>
      <c r="F279" s="267">
        <v>3</v>
      </c>
      <c r="G279" s="267">
        <v>2</v>
      </c>
      <c r="H279" s="13">
        <v>1</v>
      </c>
      <c r="I279" s="13">
        <v>0</v>
      </c>
      <c r="J279" s="263" t="s">
        <v>62</v>
      </c>
    </row>
    <row r="280" spans="1:10" ht="15.75" thickBot="1" x14ac:dyDescent="0.3">
      <c r="A280" s="220" t="s">
        <v>175</v>
      </c>
      <c r="B280" s="260"/>
      <c r="C280" s="260"/>
      <c r="D280" s="29"/>
      <c r="E280" s="262"/>
      <c r="F280" s="260"/>
      <c r="G280" s="260"/>
      <c r="H280" s="14"/>
      <c r="I280" s="14"/>
      <c r="J280" s="264"/>
    </row>
    <row r="281" spans="1:10" ht="15.75" thickBot="1" x14ac:dyDescent="0.3">
      <c r="A281" s="2"/>
      <c r="B281" s="3"/>
      <c r="C281" s="3"/>
      <c r="D281" s="7">
        <v>1</v>
      </c>
      <c r="E281" s="4" t="s">
        <v>9</v>
      </c>
      <c r="F281" s="7">
        <v>9</v>
      </c>
      <c r="G281" s="7">
        <v>1</v>
      </c>
      <c r="H281" s="7"/>
      <c r="I281" s="7"/>
      <c r="J281" s="68">
        <f>SUM((F281*3+G281*2+H281*1+I281*0)*100/30)</f>
        <v>96.666666666666671</v>
      </c>
    </row>
    <row r="282" spans="1:10" ht="23.25" thickBot="1" x14ac:dyDescent="0.3">
      <c r="A282" s="2"/>
      <c r="B282" s="3"/>
      <c r="C282" s="3"/>
      <c r="D282" s="7">
        <v>2</v>
      </c>
      <c r="E282" s="4" t="s">
        <v>10</v>
      </c>
      <c r="F282" s="7">
        <v>10</v>
      </c>
      <c r="G282" s="7"/>
      <c r="H282" s="7"/>
      <c r="I282" s="7"/>
      <c r="J282" s="68">
        <f t="shared" ref="J282:J295" si="47">SUM((F282*3+G282*2+H282*1+I282*0)*100/30)</f>
        <v>100</v>
      </c>
    </row>
    <row r="283" spans="1:10" ht="15.75" thickBot="1" x14ac:dyDescent="0.3">
      <c r="A283" s="2"/>
      <c r="B283" s="3"/>
      <c r="C283" s="3"/>
      <c r="D283" s="7">
        <v>3</v>
      </c>
      <c r="E283" s="4" t="s">
        <v>11</v>
      </c>
      <c r="F283" s="7">
        <v>7</v>
      </c>
      <c r="G283" s="7">
        <v>3</v>
      </c>
      <c r="H283" s="7"/>
      <c r="I283" s="7"/>
      <c r="J283" s="68">
        <f t="shared" si="47"/>
        <v>90</v>
      </c>
    </row>
    <row r="284" spans="1:10" ht="15.75" thickBot="1" x14ac:dyDescent="0.3">
      <c r="A284" s="2"/>
      <c r="B284" s="3"/>
      <c r="C284" s="3"/>
      <c r="D284" s="7">
        <v>4</v>
      </c>
      <c r="E284" s="4" t="s">
        <v>12</v>
      </c>
      <c r="F284" s="7">
        <v>7</v>
      </c>
      <c r="G284" s="7">
        <v>2</v>
      </c>
      <c r="H284" s="7">
        <v>1</v>
      </c>
      <c r="I284" s="7"/>
      <c r="J284" s="68">
        <f t="shared" si="47"/>
        <v>86.666666666666671</v>
      </c>
    </row>
    <row r="285" spans="1:10" ht="15.75" thickBot="1" x14ac:dyDescent="0.3">
      <c r="A285" s="2"/>
      <c r="B285" s="3"/>
      <c r="C285" s="3"/>
      <c r="D285" s="7">
        <v>5</v>
      </c>
      <c r="E285" s="4" t="s">
        <v>13</v>
      </c>
      <c r="F285" s="7">
        <v>9</v>
      </c>
      <c r="G285" s="7">
        <v>1</v>
      </c>
      <c r="H285" s="7"/>
      <c r="I285" s="7"/>
      <c r="J285" s="68">
        <f t="shared" si="47"/>
        <v>96.666666666666671</v>
      </c>
    </row>
    <row r="286" spans="1:10" ht="15.75" thickBot="1" x14ac:dyDescent="0.3">
      <c r="A286" s="2"/>
      <c r="B286" s="3"/>
      <c r="C286" s="3"/>
      <c r="D286" s="7">
        <v>6</v>
      </c>
      <c r="E286" s="4" t="s">
        <v>14</v>
      </c>
      <c r="F286" s="7">
        <v>7</v>
      </c>
      <c r="G286" s="7">
        <v>3</v>
      </c>
      <c r="H286" s="7"/>
      <c r="I286" s="7"/>
      <c r="J286" s="68">
        <f t="shared" si="47"/>
        <v>90</v>
      </c>
    </row>
    <row r="287" spans="1:10" ht="15.75" thickBot="1" x14ac:dyDescent="0.3">
      <c r="A287" s="2"/>
      <c r="B287" s="3"/>
      <c r="C287" s="3"/>
      <c r="D287" s="7">
        <v>7</v>
      </c>
      <c r="E287" s="4" t="s">
        <v>21</v>
      </c>
      <c r="F287" s="7">
        <v>9</v>
      </c>
      <c r="G287" s="7">
        <v>1</v>
      </c>
      <c r="H287" s="7"/>
      <c r="I287" s="7"/>
      <c r="J287" s="68">
        <f t="shared" si="47"/>
        <v>96.666666666666671</v>
      </c>
    </row>
    <row r="288" spans="1:10" ht="15.75" thickBot="1" x14ac:dyDescent="0.3">
      <c r="A288" s="2"/>
      <c r="B288" s="3"/>
      <c r="C288" s="3"/>
      <c r="D288" s="7">
        <v>8</v>
      </c>
      <c r="E288" s="4" t="s">
        <v>27</v>
      </c>
      <c r="F288" s="7">
        <v>9</v>
      </c>
      <c r="G288" s="7">
        <v>1</v>
      </c>
      <c r="H288" s="7"/>
      <c r="I288" s="7"/>
      <c r="J288" s="68">
        <f t="shared" si="47"/>
        <v>96.666666666666671</v>
      </c>
    </row>
    <row r="289" spans="1:10" ht="15.75" thickBot="1" x14ac:dyDescent="0.3">
      <c r="A289" s="2"/>
      <c r="B289" s="3"/>
      <c r="C289" s="3"/>
      <c r="D289" s="7">
        <v>9</v>
      </c>
      <c r="E289" s="4" t="s">
        <v>15</v>
      </c>
      <c r="F289" s="7">
        <v>6</v>
      </c>
      <c r="G289" s="7">
        <v>3</v>
      </c>
      <c r="H289" s="7">
        <v>1</v>
      </c>
      <c r="I289" s="7"/>
      <c r="J289" s="68">
        <f t="shared" si="47"/>
        <v>83.333333333333329</v>
      </c>
    </row>
    <row r="290" spans="1:10" ht="12" customHeight="1" thickBot="1" x14ac:dyDescent="0.3">
      <c r="A290" s="2"/>
      <c r="B290" s="3"/>
      <c r="C290" s="3"/>
      <c r="D290" s="7">
        <v>10</v>
      </c>
      <c r="E290" s="4" t="s">
        <v>16</v>
      </c>
      <c r="F290" s="7">
        <v>8</v>
      </c>
      <c r="G290" s="7">
        <v>1</v>
      </c>
      <c r="H290" s="7">
        <v>1</v>
      </c>
      <c r="I290" s="7"/>
      <c r="J290" s="68">
        <f t="shared" si="47"/>
        <v>90</v>
      </c>
    </row>
    <row r="291" spans="1:10" ht="15.75" thickBot="1" x14ac:dyDescent="0.3">
      <c r="A291" s="2"/>
      <c r="B291" s="3"/>
      <c r="C291" s="3"/>
      <c r="D291" s="7">
        <v>11</v>
      </c>
      <c r="E291" s="4" t="s">
        <v>20</v>
      </c>
      <c r="F291" s="7">
        <v>8</v>
      </c>
      <c r="G291" s="7">
        <v>1</v>
      </c>
      <c r="H291" s="7">
        <v>1</v>
      </c>
      <c r="I291" s="7"/>
      <c r="J291" s="68">
        <f t="shared" si="47"/>
        <v>90</v>
      </c>
    </row>
    <row r="292" spans="1:10" ht="15.75" thickBot="1" x14ac:dyDescent="0.3">
      <c r="A292" s="2"/>
      <c r="B292" s="3"/>
      <c r="C292" s="3"/>
      <c r="D292" s="7">
        <v>12</v>
      </c>
      <c r="E292" s="4" t="s">
        <v>22</v>
      </c>
      <c r="F292" s="7">
        <v>9</v>
      </c>
      <c r="G292" s="7">
        <v>1</v>
      </c>
      <c r="H292" s="7"/>
      <c r="I292" s="7"/>
      <c r="J292" s="68">
        <f t="shared" si="47"/>
        <v>96.666666666666671</v>
      </c>
    </row>
    <row r="293" spans="1:10" ht="15.75" thickBot="1" x14ac:dyDescent="0.3">
      <c r="A293" s="2"/>
      <c r="B293" s="3"/>
      <c r="C293" s="3"/>
      <c r="D293" s="7">
        <v>13</v>
      </c>
      <c r="E293" s="4" t="s">
        <v>17</v>
      </c>
      <c r="F293" s="7">
        <v>8</v>
      </c>
      <c r="G293" s="7">
        <v>2</v>
      </c>
      <c r="H293" s="7"/>
      <c r="I293" s="7"/>
      <c r="J293" s="68">
        <f t="shared" si="47"/>
        <v>93.333333333333329</v>
      </c>
    </row>
    <row r="294" spans="1:10" ht="15.75" thickBot="1" x14ac:dyDescent="0.3">
      <c r="A294" s="2"/>
      <c r="B294" s="3"/>
      <c r="C294" s="3"/>
      <c r="D294" s="7">
        <v>14</v>
      </c>
      <c r="E294" s="4" t="s">
        <v>18</v>
      </c>
      <c r="F294" s="7">
        <v>9</v>
      </c>
      <c r="G294" s="7">
        <v>1</v>
      </c>
      <c r="H294" s="7"/>
      <c r="I294" s="7"/>
      <c r="J294" s="68">
        <f t="shared" si="47"/>
        <v>96.666666666666671</v>
      </c>
    </row>
    <row r="295" spans="1:10" ht="15.75" thickBot="1" x14ac:dyDescent="0.3">
      <c r="A295" s="2"/>
      <c r="B295" s="3"/>
      <c r="C295" s="3"/>
      <c r="D295" s="7">
        <v>15</v>
      </c>
      <c r="E295" s="4" t="s">
        <v>19</v>
      </c>
      <c r="F295" s="7">
        <v>9</v>
      </c>
      <c r="G295" s="7">
        <v>1</v>
      </c>
      <c r="H295" s="7"/>
      <c r="I295" s="7"/>
      <c r="J295" s="68">
        <f t="shared" si="47"/>
        <v>96.666666666666671</v>
      </c>
    </row>
    <row r="296" spans="1:10" ht="15.75" thickBot="1" x14ac:dyDescent="0.3">
      <c r="A296" s="2"/>
      <c r="B296" s="3"/>
      <c r="C296" s="3"/>
      <c r="D296" s="7"/>
      <c r="E296" s="4" t="s">
        <v>6</v>
      </c>
      <c r="F296" s="79">
        <f t="shared" ref="F296" si="48">SUM(F281:F295)/15</f>
        <v>8.2666666666666675</v>
      </c>
      <c r="G296" s="79">
        <v>2</v>
      </c>
      <c r="H296" s="79">
        <f t="shared" ref="H296" si="49">SUM(H281:H295)/15</f>
        <v>0.26666666666666666</v>
      </c>
      <c r="I296" s="79">
        <f t="shared" ref="I296" si="50">SUM(I281:I295)/15</f>
        <v>0</v>
      </c>
      <c r="J296" s="80">
        <f>SUM(J281:J295)/15</f>
        <v>93.333333333333329</v>
      </c>
    </row>
    <row r="297" spans="1:10" ht="36.75" thickBot="1" x14ac:dyDescent="0.3">
      <c r="A297" s="31" t="s">
        <v>339</v>
      </c>
      <c r="B297" s="259">
        <v>25</v>
      </c>
      <c r="C297" s="259">
        <v>10</v>
      </c>
      <c r="D297" s="64">
        <v>30</v>
      </c>
      <c r="E297" s="261"/>
      <c r="F297" s="267">
        <v>3</v>
      </c>
      <c r="G297" s="267">
        <v>2</v>
      </c>
      <c r="H297" s="13">
        <v>1</v>
      </c>
      <c r="I297" s="13">
        <v>0</v>
      </c>
      <c r="J297" s="263" t="s">
        <v>62</v>
      </c>
    </row>
    <row r="298" spans="1:10" ht="15.75" thickBot="1" x14ac:dyDescent="0.3">
      <c r="A298" s="29" t="s">
        <v>24</v>
      </c>
      <c r="B298" s="260"/>
      <c r="C298" s="260"/>
      <c r="D298" s="29"/>
      <c r="E298" s="262"/>
      <c r="F298" s="260"/>
      <c r="G298" s="260"/>
      <c r="H298" s="14"/>
      <c r="I298" s="14"/>
      <c r="J298" s="264"/>
    </row>
    <row r="299" spans="1:10" ht="15.75" thickBot="1" x14ac:dyDescent="0.3">
      <c r="A299" s="2"/>
      <c r="B299" s="3"/>
      <c r="C299" s="3"/>
      <c r="D299" s="7">
        <v>1</v>
      </c>
      <c r="E299" s="4" t="s">
        <v>9</v>
      </c>
      <c r="F299" s="7">
        <v>10</v>
      </c>
      <c r="G299" s="7"/>
      <c r="H299" s="7"/>
      <c r="I299" s="7"/>
      <c r="J299" s="68">
        <f>SUM((F299*3+G299*2+H299*1+I299*0)*100/30)</f>
        <v>100</v>
      </c>
    </row>
    <row r="300" spans="1:10" ht="23.25" thickBot="1" x14ac:dyDescent="0.3">
      <c r="A300" s="2"/>
      <c r="B300" s="3"/>
      <c r="C300" s="3"/>
      <c r="D300" s="7">
        <v>2</v>
      </c>
      <c r="E300" s="4" t="s">
        <v>10</v>
      </c>
      <c r="F300" s="7">
        <v>8</v>
      </c>
      <c r="G300" s="7">
        <v>2</v>
      </c>
      <c r="H300" s="7"/>
      <c r="I300" s="7"/>
      <c r="J300" s="68">
        <f t="shared" ref="J300:J313" si="51">SUM((F300*3+G300*2+H300*1+I300*0)*100/30)</f>
        <v>93.333333333333329</v>
      </c>
    </row>
    <row r="301" spans="1:10" ht="15.75" thickBot="1" x14ac:dyDescent="0.3">
      <c r="A301" s="2"/>
      <c r="B301" s="3"/>
      <c r="C301" s="3"/>
      <c r="D301" s="7">
        <v>3</v>
      </c>
      <c r="E301" s="4" t="s">
        <v>11</v>
      </c>
      <c r="F301" s="7">
        <v>9</v>
      </c>
      <c r="G301" s="7">
        <v>1</v>
      </c>
      <c r="H301" s="7"/>
      <c r="I301" s="7"/>
      <c r="J301" s="68">
        <f t="shared" si="51"/>
        <v>96.666666666666671</v>
      </c>
    </row>
    <row r="302" spans="1:10" ht="15.75" thickBot="1" x14ac:dyDescent="0.3">
      <c r="A302" s="2"/>
      <c r="B302" s="3"/>
      <c r="C302" s="3"/>
      <c r="D302" s="7">
        <v>4</v>
      </c>
      <c r="E302" s="4" t="s">
        <v>12</v>
      </c>
      <c r="F302" s="7">
        <v>8</v>
      </c>
      <c r="G302" s="7">
        <v>2</v>
      </c>
      <c r="H302" s="7"/>
      <c r="I302" s="7"/>
      <c r="J302" s="68">
        <f t="shared" si="51"/>
        <v>93.333333333333329</v>
      </c>
    </row>
    <row r="303" spans="1:10" ht="15.75" thickBot="1" x14ac:dyDescent="0.3">
      <c r="A303" s="2"/>
      <c r="B303" s="3"/>
      <c r="C303" s="3"/>
      <c r="D303" s="7">
        <v>5</v>
      </c>
      <c r="E303" s="4" t="s">
        <v>13</v>
      </c>
      <c r="F303" s="7">
        <v>9</v>
      </c>
      <c r="G303" s="7">
        <v>1</v>
      </c>
      <c r="H303" s="7"/>
      <c r="I303" s="7"/>
      <c r="J303" s="68">
        <f t="shared" si="51"/>
        <v>96.666666666666671</v>
      </c>
    </row>
    <row r="304" spans="1:10" ht="15.75" thickBot="1" x14ac:dyDescent="0.3">
      <c r="A304" s="2"/>
      <c r="B304" s="3"/>
      <c r="C304" s="3"/>
      <c r="D304" s="7">
        <v>6</v>
      </c>
      <c r="E304" s="4" t="s">
        <v>14</v>
      </c>
      <c r="F304" s="7">
        <v>10</v>
      </c>
      <c r="G304" s="7"/>
      <c r="H304" s="7"/>
      <c r="I304" s="7"/>
      <c r="J304" s="68">
        <f t="shared" si="51"/>
        <v>100</v>
      </c>
    </row>
    <row r="305" spans="1:10" ht="15.75" thickBot="1" x14ac:dyDescent="0.3">
      <c r="A305" s="2"/>
      <c r="B305" s="3"/>
      <c r="C305" s="3"/>
      <c r="D305" s="7">
        <v>7</v>
      </c>
      <c r="E305" s="4" t="s">
        <v>21</v>
      </c>
      <c r="F305" s="7">
        <v>9</v>
      </c>
      <c r="G305" s="7">
        <v>1</v>
      </c>
      <c r="H305" s="7"/>
      <c r="I305" s="7"/>
      <c r="J305" s="68">
        <f t="shared" si="51"/>
        <v>96.666666666666671</v>
      </c>
    </row>
    <row r="306" spans="1:10" ht="15.75" thickBot="1" x14ac:dyDescent="0.3">
      <c r="A306" s="2"/>
      <c r="B306" s="3"/>
      <c r="C306" s="3"/>
      <c r="D306" s="7">
        <v>8</v>
      </c>
      <c r="E306" s="4" t="s">
        <v>27</v>
      </c>
      <c r="F306" s="7">
        <v>9</v>
      </c>
      <c r="G306" s="7">
        <v>1</v>
      </c>
      <c r="H306" s="7"/>
      <c r="I306" s="7"/>
      <c r="J306" s="68">
        <f t="shared" si="51"/>
        <v>96.666666666666671</v>
      </c>
    </row>
    <row r="307" spans="1:10" ht="15.75" thickBot="1" x14ac:dyDescent="0.3">
      <c r="A307" s="2"/>
      <c r="B307" s="3"/>
      <c r="C307" s="3"/>
      <c r="D307" s="7">
        <v>9</v>
      </c>
      <c r="E307" s="4" t="s">
        <v>15</v>
      </c>
      <c r="F307" s="7">
        <v>7</v>
      </c>
      <c r="G307" s="7">
        <v>2</v>
      </c>
      <c r="H307" s="7">
        <v>1</v>
      </c>
      <c r="I307" s="7"/>
      <c r="J307" s="68">
        <f t="shared" si="51"/>
        <v>86.666666666666671</v>
      </c>
    </row>
    <row r="308" spans="1:10" ht="16.149999999999999" customHeight="1" thickBot="1" x14ac:dyDescent="0.3">
      <c r="A308" s="2"/>
      <c r="B308" s="3"/>
      <c r="C308" s="3"/>
      <c r="D308" s="7">
        <v>10</v>
      </c>
      <c r="E308" s="4" t="s">
        <v>16</v>
      </c>
      <c r="F308" s="7">
        <v>9</v>
      </c>
      <c r="G308" s="7"/>
      <c r="H308" s="7">
        <v>1</v>
      </c>
      <c r="I308" s="7"/>
      <c r="J308" s="68">
        <f t="shared" si="51"/>
        <v>93.333333333333329</v>
      </c>
    </row>
    <row r="309" spans="1:10" ht="15.75" thickBot="1" x14ac:dyDescent="0.3">
      <c r="A309" s="2"/>
      <c r="B309" s="3"/>
      <c r="C309" s="3"/>
      <c r="D309" s="7">
        <v>11</v>
      </c>
      <c r="E309" s="4" t="s">
        <v>20</v>
      </c>
      <c r="F309" s="7">
        <v>9</v>
      </c>
      <c r="G309" s="7"/>
      <c r="H309" s="7">
        <v>1</v>
      </c>
      <c r="I309" s="7"/>
      <c r="J309" s="68">
        <f t="shared" si="51"/>
        <v>93.333333333333329</v>
      </c>
    </row>
    <row r="310" spans="1:10" ht="15.75" thickBot="1" x14ac:dyDescent="0.3">
      <c r="A310" s="2"/>
      <c r="B310" s="3"/>
      <c r="C310" s="3"/>
      <c r="D310" s="7">
        <v>12</v>
      </c>
      <c r="E310" s="4" t="s">
        <v>22</v>
      </c>
      <c r="F310" s="7">
        <v>7</v>
      </c>
      <c r="G310" s="7">
        <v>3</v>
      </c>
      <c r="H310" s="7"/>
      <c r="I310" s="7"/>
      <c r="J310" s="68">
        <f t="shared" si="51"/>
        <v>90</v>
      </c>
    </row>
    <row r="311" spans="1:10" ht="15.75" thickBot="1" x14ac:dyDescent="0.3">
      <c r="A311" s="2"/>
      <c r="B311" s="3"/>
      <c r="C311" s="3"/>
      <c r="D311" s="7">
        <v>13</v>
      </c>
      <c r="E311" s="4" t="s">
        <v>17</v>
      </c>
      <c r="F311" s="7">
        <v>8</v>
      </c>
      <c r="G311" s="7">
        <v>2</v>
      </c>
      <c r="H311" s="7"/>
      <c r="I311" s="7"/>
      <c r="J311" s="68">
        <f t="shared" si="51"/>
        <v>93.333333333333329</v>
      </c>
    </row>
    <row r="312" spans="1:10" ht="15.75" thickBot="1" x14ac:dyDescent="0.3">
      <c r="A312" s="2"/>
      <c r="B312" s="3"/>
      <c r="C312" s="3"/>
      <c r="D312" s="7">
        <v>14</v>
      </c>
      <c r="E312" s="4" t="s">
        <v>18</v>
      </c>
      <c r="F312" s="7">
        <v>8</v>
      </c>
      <c r="G312" s="7">
        <v>2</v>
      </c>
      <c r="H312" s="7"/>
      <c r="I312" s="7"/>
      <c r="J312" s="68">
        <f t="shared" si="51"/>
        <v>93.333333333333329</v>
      </c>
    </row>
    <row r="313" spans="1:10" ht="15.75" thickBot="1" x14ac:dyDescent="0.3">
      <c r="A313" s="2"/>
      <c r="B313" s="3"/>
      <c r="C313" s="3"/>
      <c r="D313" s="7">
        <v>15</v>
      </c>
      <c r="E313" s="4" t="s">
        <v>19</v>
      </c>
      <c r="F313" s="7">
        <v>10</v>
      </c>
      <c r="G313" s="7"/>
      <c r="H313" s="7"/>
      <c r="I313" s="7"/>
      <c r="J313" s="68">
        <f t="shared" si="51"/>
        <v>100</v>
      </c>
    </row>
    <row r="314" spans="1:10" ht="15.75" thickBot="1" x14ac:dyDescent="0.3">
      <c r="A314" s="2"/>
      <c r="B314" s="3"/>
      <c r="C314" s="3"/>
      <c r="D314" s="7"/>
      <c r="E314" s="4" t="s">
        <v>6</v>
      </c>
      <c r="F314" s="79">
        <f t="shared" ref="F314" si="52">SUM(F299:F313)/15</f>
        <v>8.6666666666666661</v>
      </c>
      <c r="G314" s="79">
        <f t="shared" ref="G314" si="53">SUM(G299:G313)/15</f>
        <v>1.1333333333333333</v>
      </c>
      <c r="H314" s="79">
        <f t="shared" ref="H314" si="54">SUM(H299:H313)/15</f>
        <v>0.2</v>
      </c>
      <c r="I314" s="79">
        <f t="shared" ref="I314" si="55">SUM(I299:I313)/15</f>
        <v>0</v>
      </c>
      <c r="J314" s="80">
        <f>SUM(J299:J313)/15</f>
        <v>94.888888888888872</v>
      </c>
    </row>
    <row r="315" spans="1:10" ht="51.75" customHeight="1" thickBot="1" x14ac:dyDescent="0.3">
      <c r="A315" s="31" t="s">
        <v>340</v>
      </c>
      <c r="B315" s="259">
        <v>25</v>
      </c>
      <c r="C315" s="259">
        <v>10</v>
      </c>
      <c r="D315" s="28">
        <v>30</v>
      </c>
      <c r="E315" s="261"/>
      <c r="F315" s="259">
        <v>3</v>
      </c>
      <c r="G315" s="259">
        <v>2</v>
      </c>
      <c r="H315" s="13">
        <v>1</v>
      </c>
      <c r="I315" s="13">
        <v>0</v>
      </c>
      <c r="J315" s="263" t="s">
        <v>62</v>
      </c>
    </row>
    <row r="316" spans="1:10" ht="15.75" thickBot="1" x14ac:dyDescent="0.3">
      <c r="A316" s="220" t="s">
        <v>177</v>
      </c>
      <c r="B316" s="260"/>
      <c r="C316" s="260"/>
      <c r="D316" s="29"/>
      <c r="E316" s="262"/>
      <c r="F316" s="260"/>
      <c r="G316" s="260"/>
      <c r="H316" s="14"/>
      <c r="I316" s="14"/>
      <c r="J316" s="264"/>
    </row>
    <row r="317" spans="1:10" ht="15.75" thickBot="1" x14ac:dyDescent="0.3">
      <c r="A317" s="2"/>
      <c r="B317" s="3"/>
      <c r="C317" s="3"/>
      <c r="D317" s="7">
        <v>1</v>
      </c>
      <c r="E317" s="4" t="s">
        <v>9</v>
      </c>
      <c r="F317" s="7">
        <v>7</v>
      </c>
      <c r="G317" s="7">
        <v>3</v>
      </c>
      <c r="H317" s="7"/>
      <c r="I317" s="7"/>
      <c r="J317" s="68">
        <f>SUM((F317*3+G317*2+H317*1+I317*0)*100/30)</f>
        <v>90</v>
      </c>
    </row>
    <row r="318" spans="1:10" ht="23.25" thickBot="1" x14ac:dyDescent="0.3">
      <c r="A318" s="2"/>
      <c r="B318" s="3"/>
      <c r="C318" s="3"/>
      <c r="D318" s="7">
        <v>2</v>
      </c>
      <c r="E318" s="4" t="s">
        <v>10</v>
      </c>
      <c r="F318" s="7">
        <v>7</v>
      </c>
      <c r="G318" s="7">
        <v>2</v>
      </c>
      <c r="H318" s="7">
        <v>1</v>
      </c>
      <c r="I318" s="7"/>
      <c r="J318" s="68">
        <f t="shared" ref="J318:J331" si="56">SUM((F318*3+G318*2+H318*1+I318*0)*100/30)</f>
        <v>86.666666666666671</v>
      </c>
    </row>
    <row r="319" spans="1:10" ht="15.75" thickBot="1" x14ac:dyDescent="0.3">
      <c r="A319" s="2"/>
      <c r="B319" s="3"/>
      <c r="C319" s="3"/>
      <c r="D319" s="7">
        <v>3</v>
      </c>
      <c r="E319" s="4" t="s">
        <v>11</v>
      </c>
      <c r="F319" s="7">
        <v>8</v>
      </c>
      <c r="G319" s="7">
        <v>1</v>
      </c>
      <c r="H319" s="7">
        <v>1</v>
      </c>
      <c r="I319" s="7"/>
      <c r="J319" s="68">
        <f t="shared" si="56"/>
        <v>90</v>
      </c>
    </row>
    <row r="320" spans="1:10" ht="15.75" thickBot="1" x14ac:dyDescent="0.3">
      <c r="A320" s="2"/>
      <c r="B320" s="3"/>
      <c r="C320" s="3"/>
      <c r="D320" s="7">
        <v>4</v>
      </c>
      <c r="E320" s="4" t="s">
        <v>12</v>
      </c>
      <c r="F320" s="7">
        <v>6</v>
      </c>
      <c r="G320" s="7">
        <v>4</v>
      </c>
      <c r="H320" s="7"/>
      <c r="I320" s="7"/>
      <c r="J320" s="68">
        <f t="shared" si="56"/>
        <v>86.666666666666671</v>
      </c>
    </row>
    <row r="321" spans="1:10" ht="15.75" thickBot="1" x14ac:dyDescent="0.3">
      <c r="A321" s="2"/>
      <c r="B321" s="3"/>
      <c r="C321" s="3"/>
      <c r="D321" s="7">
        <v>5</v>
      </c>
      <c r="E321" s="4" t="s">
        <v>13</v>
      </c>
      <c r="F321" s="7">
        <v>8</v>
      </c>
      <c r="G321" s="7">
        <v>1</v>
      </c>
      <c r="H321" s="7">
        <v>1</v>
      </c>
      <c r="I321" s="7"/>
      <c r="J321" s="68">
        <f t="shared" si="56"/>
        <v>90</v>
      </c>
    </row>
    <row r="322" spans="1:10" ht="15.75" thickBot="1" x14ac:dyDescent="0.3">
      <c r="A322" s="2"/>
      <c r="B322" s="3"/>
      <c r="C322" s="3"/>
      <c r="D322" s="7">
        <v>6</v>
      </c>
      <c r="E322" s="4" t="s">
        <v>14</v>
      </c>
      <c r="F322" s="7">
        <v>8</v>
      </c>
      <c r="G322" s="7">
        <v>1</v>
      </c>
      <c r="H322" s="7">
        <v>1</v>
      </c>
      <c r="I322" s="7"/>
      <c r="J322" s="68">
        <f t="shared" si="56"/>
        <v>90</v>
      </c>
    </row>
    <row r="323" spans="1:10" ht="15.75" thickBot="1" x14ac:dyDescent="0.3">
      <c r="A323" s="2"/>
      <c r="B323" s="3"/>
      <c r="C323" s="3"/>
      <c r="D323" s="7">
        <v>7</v>
      </c>
      <c r="E323" s="4" t="s">
        <v>21</v>
      </c>
      <c r="F323" s="7">
        <v>9</v>
      </c>
      <c r="G323" s="7">
        <v>1</v>
      </c>
      <c r="H323" s="7"/>
      <c r="I323" s="7"/>
      <c r="J323" s="68">
        <f t="shared" si="56"/>
        <v>96.666666666666671</v>
      </c>
    </row>
    <row r="324" spans="1:10" ht="15.75" thickBot="1" x14ac:dyDescent="0.3">
      <c r="A324" s="2"/>
      <c r="B324" s="3"/>
      <c r="C324" s="3"/>
      <c r="D324" s="7">
        <v>8</v>
      </c>
      <c r="E324" s="4" t="s">
        <v>27</v>
      </c>
      <c r="F324" s="7">
        <v>8</v>
      </c>
      <c r="G324" s="7">
        <v>2</v>
      </c>
      <c r="H324" s="7"/>
      <c r="I324" s="7"/>
      <c r="J324" s="68">
        <f t="shared" si="56"/>
        <v>93.333333333333329</v>
      </c>
    </row>
    <row r="325" spans="1:10" ht="15.75" thickBot="1" x14ac:dyDescent="0.3">
      <c r="A325" s="2"/>
      <c r="B325" s="3"/>
      <c r="C325" s="3"/>
      <c r="D325" s="7">
        <v>9</v>
      </c>
      <c r="E325" s="4" t="s">
        <v>15</v>
      </c>
      <c r="F325" s="7">
        <v>6</v>
      </c>
      <c r="G325" s="7">
        <v>2</v>
      </c>
      <c r="H325" s="7">
        <v>2</v>
      </c>
      <c r="I325" s="7"/>
      <c r="J325" s="68">
        <f t="shared" si="56"/>
        <v>80</v>
      </c>
    </row>
    <row r="326" spans="1:10" ht="23.25" thickBot="1" x14ac:dyDescent="0.3">
      <c r="A326" s="2"/>
      <c r="B326" s="3"/>
      <c r="C326" s="3"/>
      <c r="D326" s="7">
        <v>10</v>
      </c>
      <c r="E326" s="4" t="s">
        <v>16</v>
      </c>
      <c r="F326" s="7">
        <v>8</v>
      </c>
      <c r="G326" s="7">
        <v>1</v>
      </c>
      <c r="H326" s="7">
        <v>1</v>
      </c>
      <c r="I326" s="7"/>
      <c r="J326" s="68">
        <f t="shared" si="56"/>
        <v>90</v>
      </c>
    </row>
    <row r="327" spans="1:10" ht="15.75" thickBot="1" x14ac:dyDescent="0.3">
      <c r="A327" s="2"/>
      <c r="B327" s="3"/>
      <c r="C327" s="3"/>
      <c r="D327" s="7">
        <v>11</v>
      </c>
      <c r="E327" s="4" t="s">
        <v>20</v>
      </c>
      <c r="F327" s="7">
        <v>8</v>
      </c>
      <c r="G327" s="7">
        <v>1</v>
      </c>
      <c r="H327" s="7">
        <v>1</v>
      </c>
      <c r="I327" s="7"/>
      <c r="J327" s="68">
        <f t="shared" si="56"/>
        <v>90</v>
      </c>
    </row>
    <row r="328" spans="1:10" ht="15.75" thickBot="1" x14ac:dyDescent="0.3">
      <c r="A328" s="2"/>
      <c r="B328" s="3"/>
      <c r="C328" s="3"/>
      <c r="D328" s="7">
        <v>12</v>
      </c>
      <c r="E328" s="4" t="s">
        <v>22</v>
      </c>
      <c r="F328" s="7">
        <v>7</v>
      </c>
      <c r="G328" s="7">
        <v>3</v>
      </c>
      <c r="H328" s="7"/>
      <c r="I328" s="7"/>
      <c r="J328" s="68">
        <f t="shared" si="56"/>
        <v>90</v>
      </c>
    </row>
    <row r="329" spans="1:10" ht="15.75" thickBot="1" x14ac:dyDescent="0.3">
      <c r="A329" s="2"/>
      <c r="B329" s="3"/>
      <c r="C329" s="3"/>
      <c r="D329" s="7">
        <v>13</v>
      </c>
      <c r="E329" s="4" t="s">
        <v>17</v>
      </c>
      <c r="F329" s="7">
        <v>7</v>
      </c>
      <c r="G329" s="7">
        <v>3</v>
      </c>
      <c r="H329" s="7"/>
      <c r="I329" s="7"/>
      <c r="J329" s="68">
        <f t="shared" si="56"/>
        <v>90</v>
      </c>
    </row>
    <row r="330" spans="1:10" ht="15.75" thickBot="1" x14ac:dyDescent="0.3">
      <c r="A330" s="2"/>
      <c r="B330" s="3"/>
      <c r="C330" s="3"/>
      <c r="D330" s="7">
        <v>14</v>
      </c>
      <c r="E330" s="4" t="s">
        <v>18</v>
      </c>
      <c r="F330" s="7">
        <v>6</v>
      </c>
      <c r="G330" s="7">
        <v>3</v>
      </c>
      <c r="H330" s="7">
        <v>1</v>
      </c>
      <c r="I330" s="7"/>
      <c r="J330" s="68">
        <f t="shared" si="56"/>
        <v>83.333333333333329</v>
      </c>
    </row>
    <row r="331" spans="1:10" ht="15.75" thickBot="1" x14ac:dyDescent="0.3">
      <c r="A331" s="2"/>
      <c r="B331" s="3"/>
      <c r="C331" s="3"/>
      <c r="D331" s="7">
        <v>15</v>
      </c>
      <c r="E331" s="4" t="s">
        <v>19</v>
      </c>
      <c r="F331" s="7">
        <v>9</v>
      </c>
      <c r="G331" s="7">
        <v>1</v>
      </c>
      <c r="H331" s="7"/>
      <c r="I331" s="7"/>
      <c r="J331" s="68">
        <f t="shared" si="56"/>
        <v>96.666666666666671</v>
      </c>
    </row>
    <row r="332" spans="1:10" ht="15.75" thickBot="1" x14ac:dyDescent="0.3">
      <c r="A332" s="2"/>
      <c r="B332" s="3"/>
      <c r="C332" s="3"/>
      <c r="D332" s="7"/>
      <c r="E332" s="4" t="s">
        <v>6</v>
      </c>
      <c r="F332" s="79">
        <f t="shared" ref="F332" si="57">SUM(F317:F331)/15</f>
        <v>7.4666666666666668</v>
      </c>
      <c r="G332" s="79">
        <f t="shared" ref="G332" si="58">SUM(G317:G331)/15</f>
        <v>1.9333333333333333</v>
      </c>
      <c r="H332" s="79">
        <f t="shared" ref="H332" si="59">SUM(H317:H331)/15</f>
        <v>0.6</v>
      </c>
      <c r="I332" s="79">
        <f t="shared" ref="I332" si="60">SUM(I317:I331)/15</f>
        <v>0</v>
      </c>
      <c r="J332" s="80">
        <f>SUM(J317:J331)/15</f>
        <v>89.555555555555571</v>
      </c>
    </row>
    <row r="333" spans="1:10" ht="27" customHeight="1" thickBot="1" x14ac:dyDescent="0.3">
      <c r="A333" s="31" t="s">
        <v>341</v>
      </c>
      <c r="B333" s="259">
        <v>25</v>
      </c>
      <c r="C333" s="259">
        <v>7</v>
      </c>
      <c r="D333" s="28">
        <v>21</v>
      </c>
      <c r="E333" s="261"/>
      <c r="F333" s="267">
        <v>3</v>
      </c>
      <c r="G333" s="267">
        <v>2</v>
      </c>
      <c r="H333" s="13">
        <v>1</v>
      </c>
      <c r="I333" s="13">
        <v>0</v>
      </c>
      <c r="J333" s="263" t="s">
        <v>62</v>
      </c>
    </row>
    <row r="334" spans="1:10" ht="12" customHeight="1" thickBot="1" x14ac:dyDescent="0.3">
      <c r="A334" s="220" t="s">
        <v>342</v>
      </c>
      <c r="B334" s="260"/>
      <c r="C334" s="260"/>
      <c r="D334" s="29"/>
      <c r="E334" s="262"/>
      <c r="F334" s="260"/>
      <c r="G334" s="260"/>
      <c r="H334" s="14"/>
      <c r="I334" s="14"/>
      <c r="J334" s="264"/>
    </row>
    <row r="335" spans="1:10" ht="15.75" thickBot="1" x14ac:dyDescent="0.3">
      <c r="A335" s="2"/>
      <c r="B335" s="3"/>
      <c r="C335" s="3"/>
      <c r="D335" s="7">
        <v>1</v>
      </c>
      <c r="E335" s="4" t="s">
        <v>9</v>
      </c>
      <c r="F335" s="7">
        <v>6</v>
      </c>
      <c r="G335" s="7"/>
      <c r="H335" s="7">
        <v>1</v>
      </c>
      <c r="I335" s="7"/>
      <c r="J335" s="68">
        <f>SUM((F335*3+G335*2+H335*1+I335*0)*100/21)</f>
        <v>90.476190476190482</v>
      </c>
    </row>
    <row r="336" spans="1:10" ht="23.25" thickBot="1" x14ac:dyDescent="0.3">
      <c r="A336" s="2"/>
      <c r="B336" s="3"/>
      <c r="C336" s="3"/>
      <c r="D336" s="7">
        <v>2</v>
      </c>
      <c r="E336" s="4" t="s">
        <v>10</v>
      </c>
      <c r="F336" s="7">
        <v>6</v>
      </c>
      <c r="G336" s="7">
        <v>1</v>
      </c>
      <c r="H336" s="7"/>
      <c r="I336" s="7"/>
      <c r="J336" s="68">
        <f t="shared" ref="J336:J349" si="61">SUM((F336*3+G336*2+H336*1+I336*0)*100/21)</f>
        <v>95.238095238095241</v>
      </c>
    </row>
    <row r="337" spans="1:10" ht="15.75" thickBot="1" x14ac:dyDescent="0.3">
      <c r="A337" s="2"/>
      <c r="B337" s="3"/>
      <c r="C337" s="3"/>
      <c r="D337" s="7">
        <v>3</v>
      </c>
      <c r="E337" s="4" t="s">
        <v>11</v>
      </c>
      <c r="F337" s="7">
        <v>5</v>
      </c>
      <c r="G337" s="7"/>
      <c r="H337" s="7">
        <v>2</v>
      </c>
      <c r="I337" s="7"/>
      <c r="J337" s="68">
        <f t="shared" si="61"/>
        <v>80.952380952380949</v>
      </c>
    </row>
    <row r="338" spans="1:10" ht="15.75" thickBot="1" x14ac:dyDescent="0.3">
      <c r="A338" s="2"/>
      <c r="B338" s="3"/>
      <c r="C338" s="3"/>
      <c r="D338" s="7">
        <v>4</v>
      </c>
      <c r="E338" s="4" t="s">
        <v>12</v>
      </c>
      <c r="F338" s="7">
        <v>6</v>
      </c>
      <c r="G338" s="7"/>
      <c r="H338" s="7">
        <v>1</v>
      </c>
      <c r="I338" s="7"/>
      <c r="J338" s="68">
        <f t="shared" si="61"/>
        <v>90.476190476190482</v>
      </c>
    </row>
    <row r="339" spans="1:10" ht="15.75" thickBot="1" x14ac:dyDescent="0.3">
      <c r="A339" s="2"/>
      <c r="B339" s="3"/>
      <c r="C339" s="3"/>
      <c r="D339" s="7">
        <v>5</v>
      </c>
      <c r="E339" s="4" t="s">
        <v>13</v>
      </c>
      <c r="F339" s="7">
        <v>6</v>
      </c>
      <c r="G339" s="7"/>
      <c r="H339" s="7">
        <v>1</v>
      </c>
      <c r="I339" s="7"/>
      <c r="J339" s="68">
        <f t="shared" si="61"/>
        <v>90.476190476190482</v>
      </c>
    </row>
    <row r="340" spans="1:10" ht="15.75" thickBot="1" x14ac:dyDescent="0.3">
      <c r="A340" s="2"/>
      <c r="B340" s="3"/>
      <c r="C340" s="3"/>
      <c r="D340" s="7">
        <v>6</v>
      </c>
      <c r="E340" s="4" t="s">
        <v>14</v>
      </c>
      <c r="F340" s="7">
        <v>6</v>
      </c>
      <c r="G340" s="7">
        <v>1</v>
      </c>
      <c r="H340" s="7"/>
      <c r="I340" s="7"/>
      <c r="J340" s="68">
        <f t="shared" si="61"/>
        <v>95.238095238095241</v>
      </c>
    </row>
    <row r="341" spans="1:10" ht="15.75" thickBot="1" x14ac:dyDescent="0.3">
      <c r="A341" s="2"/>
      <c r="B341" s="3"/>
      <c r="C341" s="3"/>
      <c r="D341" s="7">
        <v>7</v>
      </c>
      <c r="E341" s="4" t="s">
        <v>21</v>
      </c>
      <c r="F341" s="7">
        <v>5</v>
      </c>
      <c r="G341" s="7"/>
      <c r="H341" s="7">
        <v>2</v>
      </c>
      <c r="I341" s="7"/>
      <c r="J341" s="68">
        <f t="shared" si="61"/>
        <v>80.952380952380949</v>
      </c>
    </row>
    <row r="342" spans="1:10" ht="15.75" thickBot="1" x14ac:dyDescent="0.3">
      <c r="A342" s="2"/>
      <c r="B342" s="3"/>
      <c r="C342" s="3"/>
      <c r="D342" s="7">
        <v>8</v>
      </c>
      <c r="E342" s="4" t="s">
        <v>27</v>
      </c>
      <c r="F342" s="7">
        <v>6</v>
      </c>
      <c r="G342" s="7">
        <v>1</v>
      </c>
      <c r="H342" s="7"/>
      <c r="I342" s="7"/>
      <c r="J342" s="68">
        <f t="shared" si="61"/>
        <v>95.238095238095241</v>
      </c>
    </row>
    <row r="343" spans="1:10" ht="15.75" thickBot="1" x14ac:dyDescent="0.3">
      <c r="A343" s="2"/>
      <c r="B343" s="3"/>
      <c r="C343" s="3"/>
      <c r="D343" s="7">
        <v>9</v>
      </c>
      <c r="E343" s="4" t="s">
        <v>15</v>
      </c>
      <c r="F343" s="7">
        <v>6</v>
      </c>
      <c r="G343" s="7">
        <v>1</v>
      </c>
      <c r="H343" s="7"/>
      <c r="I343" s="7"/>
      <c r="J343" s="68">
        <f t="shared" si="61"/>
        <v>95.238095238095241</v>
      </c>
    </row>
    <row r="344" spans="1:10" ht="23.25" thickBot="1" x14ac:dyDescent="0.3">
      <c r="A344" s="2"/>
      <c r="B344" s="3"/>
      <c r="C344" s="3"/>
      <c r="D344" s="7">
        <v>10</v>
      </c>
      <c r="E344" s="4" t="s">
        <v>16</v>
      </c>
      <c r="F344" s="7">
        <v>5</v>
      </c>
      <c r="G344" s="7"/>
      <c r="H344" s="7">
        <v>2</v>
      </c>
      <c r="I344" s="7"/>
      <c r="J344" s="68">
        <f t="shared" si="61"/>
        <v>80.952380952380949</v>
      </c>
    </row>
    <row r="345" spans="1:10" ht="15.75" thickBot="1" x14ac:dyDescent="0.3">
      <c r="A345" s="2"/>
      <c r="B345" s="3"/>
      <c r="C345" s="3"/>
      <c r="D345" s="7">
        <v>11</v>
      </c>
      <c r="E345" s="4" t="s">
        <v>20</v>
      </c>
      <c r="F345" s="7">
        <v>7</v>
      </c>
      <c r="G345" s="7"/>
      <c r="H345" s="7"/>
      <c r="I345" s="7"/>
      <c r="J345" s="68">
        <f t="shared" si="61"/>
        <v>100</v>
      </c>
    </row>
    <row r="346" spans="1:10" ht="15.75" thickBot="1" x14ac:dyDescent="0.3">
      <c r="A346" s="2"/>
      <c r="B346" s="3"/>
      <c r="C346" s="3"/>
      <c r="D346" s="7">
        <v>12</v>
      </c>
      <c r="E346" s="4" t="s">
        <v>22</v>
      </c>
      <c r="F346" s="7">
        <v>5</v>
      </c>
      <c r="G346" s="7">
        <v>2</v>
      </c>
      <c r="H346" s="7"/>
      <c r="I346" s="7"/>
      <c r="J346" s="68">
        <f t="shared" si="61"/>
        <v>90.476190476190482</v>
      </c>
    </row>
    <row r="347" spans="1:10" ht="15.75" thickBot="1" x14ac:dyDescent="0.3">
      <c r="A347" s="2"/>
      <c r="B347" s="3"/>
      <c r="C347" s="3"/>
      <c r="D347" s="7">
        <v>13</v>
      </c>
      <c r="E347" s="4" t="s">
        <v>17</v>
      </c>
      <c r="F347" s="7">
        <v>6</v>
      </c>
      <c r="G347" s="7">
        <v>1</v>
      </c>
      <c r="H347" s="7"/>
      <c r="I347" s="7"/>
      <c r="J347" s="68">
        <f t="shared" si="61"/>
        <v>95.238095238095241</v>
      </c>
    </row>
    <row r="348" spans="1:10" ht="15.75" thickBot="1" x14ac:dyDescent="0.3">
      <c r="A348" s="2"/>
      <c r="B348" s="3"/>
      <c r="C348" s="3"/>
      <c r="D348" s="7">
        <v>14</v>
      </c>
      <c r="E348" s="4" t="s">
        <v>18</v>
      </c>
      <c r="F348" s="7">
        <v>6</v>
      </c>
      <c r="G348" s="7"/>
      <c r="H348" s="7">
        <v>1</v>
      </c>
      <c r="I348" s="7"/>
      <c r="J348" s="68">
        <f t="shared" si="61"/>
        <v>90.476190476190482</v>
      </c>
    </row>
    <row r="349" spans="1:10" ht="15.75" thickBot="1" x14ac:dyDescent="0.3">
      <c r="A349" s="2"/>
      <c r="B349" s="3"/>
      <c r="C349" s="3"/>
      <c r="D349" s="7">
        <v>15</v>
      </c>
      <c r="E349" s="4" t="s">
        <v>19</v>
      </c>
      <c r="F349" s="7">
        <v>7</v>
      </c>
      <c r="G349" s="7"/>
      <c r="H349" s="7"/>
      <c r="I349" s="7"/>
      <c r="J349" s="68">
        <f t="shared" si="61"/>
        <v>100</v>
      </c>
    </row>
    <row r="350" spans="1:10" ht="15.75" thickBot="1" x14ac:dyDescent="0.3">
      <c r="A350" s="2"/>
      <c r="B350" s="3"/>
      <c r="C350" s="3"/>
      <c r="D350" s="7"/>
      <c r="E350" s="4" t="s">
        <v>6</v>
      </c>
      <c r="F350" s="79">
        <f t="shared" ref="F350" si="62">SUM(F335:F349)/15</f>
        <v>5.8666666666666663</v>
      </c>
      <c r="G350" s="79">
        <f t="shared" ref="G350" si="63">SUM(G335:G349)/15</f>
        <v>0.46666666666666667</v>
      </c>
      <c r="H350" s="79">
        <f t="shared" ref="H350" si="64">SUM(H335:H349)/15</f>
        <v>0.66666666666666663</v>
      </c>
      <c r="I350" s="79">
        <f t="shared" ref="I350" si="65">SUM(I335:I349)/15</f>
        <v>0</v>
      </c>
      <c r="J350" s="80">
        <f>SUM(J335:J349)/15</f>
        <v>91.428571428571431</v>
      </c>
    </row>
    <row r="351" spans="1:10" ht="24.75" thickBot="1" x14ac:dyDescent="0.3">
      <c r="A351" s="31" t="s">
        <v>196</v>
      </c>
      <c r="B351" s="259">
        <v>25</v>
      </c>
      <c r="C351" s="259">
        <v>6</v>
      </c>
      <c r="D351" s="28">
        <v>18</v>
      </c>
      <c r="E351" s="261"/>
      <c r="F351" s="267">
        <v>3</v>
      </c>
      <c r="G351" s="267">
        <v>2</v>
      </c>
      <c r="H351" s="13">
        <v>1</v>
      </c>
      <c r="I351" s="13">
        <v>0</v>
      </c>
      <c r="J351" s="263" t="s">
        <v>62</v>
      </c>
    </row>
    <row r="352" spans="1:10" ht="18.75" customHeight="1" thickBot="1" x14ac:dyDescent="0.3">
      <c r="A352" s="29" t="s">
        <v>187</v>
      </c>
      <c r="B352" s="260"/>
      <c r="C352" s="260"/>
      <c r="D352" s="29"/>
      <c r="E352" s="262"/>
      <c r="F352" s="260"/>
      <c r="G352" s="260"/>
      <c r="H352" s="14"/>
      <c r="I352" s="14"/>
      <c r="J352" s="264"/>
    </row>
    <row r="353" spans="1:10" ht="15.75" thickBot="1" x14ac:dyDescent="0.3">
      <c r="A353" s="2"/>
      <c r="B353" s="3"/>
      <c r="C353" s="3"/>
      <c r="D353" s="7">
        <v>1</v>
      </c>
      <c r="E353" s="4" t="s">
        <v>9</v>
      </c>
      <c r="F353" s="7">
        <v>6</v>
      </c>
      <c r="G353" s="7"/>
      <c r="H353" s="7"/>
      <c r="I353" s="7"/>
      <c r="J353" s="68">
        <f>SUM((F353*3+G353*2+H353*1+I353*0)*100/18)</f>
        <v>100</v>
      </c>
    </row>
    <row r="354" spans="1:10" ht="23.25" thickBot="1" x14ac:dyDescent="0.3">
      <c r="A354" s="2"/>
      <c r="B354" s="3"/>
      <c r="C354" s="3"/>
      <c r="D354" s="7">
        <v>2</v>
      </c>
      <c r="E354" s="4" t="s">
        <v>10</v>
      </c>
      <c r="F354" s="7">
        <v>5</v>
      </c>
      <c r="G354" s="7">
        <v>1</v>
      </c>
      <c r="H354" s="7"/>
      <c r="I354" s="7"/>
      <c r="J354" s="68">
        <f t="shared" ref="J354:J367" si="66">SUM((F354*3+G354*2+H354*1+I354*0)*100/18)</f>
        <v>94.444444444444443</v>
      </c>
    </row>
    <row r="355" spans="1:10" ht="15.75" thickBot="1" x14ac:dyDescent="0.3">
      <c r="A355" s="2"/>
      <c r="B355" s="3"/>
      <c r="C355" s="3"/>
      <c r="D355" s="7">
        <v>3</v>
      </c>
      <c r="E355" s="4" t="s">
        <v>11</v>
      </c>
      <c r="F355" s="7">
        <v>4</v>
      </c>
      <c r="G355" s="7">
        <v>1</v>
      </c>
      <c r="H355" s="7">
        <v>1</v>
      </c>
      <c r="I355" s="7"/>
      <c r="J355" s="68">
        <f t="shared" si="66"/>
        <v>83.333333333333329</v>
      </c>
    </row>
    <row r="356" spans="1:10" ht="15.75" thickBot="1" x14ac:dyDescent="0.3">
      <c r="A356" s="2"/>
      <c r="B356" s="3"/>
      <c r="C356" s="3"/>
      <c r="D356" s="7">
        <v>4</v>
      </c>
      <c r="E356" s="4" t="s">
        <v>12</v>
      </c>
      <c r="F356" s="7">
        <v>5</v>
      </c>
      <c r="G356" s="7"/>
      <c r="H356" s="7">
        <v>1</v>
      </c>
      <c r="I356" s="7"/>
      <c r="J356" s="68">
        <f t="shared" si="66"/>
        <v>88.888888888888886</v>
      </c>
    </row>
    <row r="357" spans="1:10" ht="15.75" thickBot="1" x14ac:dyDescent="0.3">
      <c r="A357" s="2"/>
      <c r="B357" s="3"/>
      <c r="C357" s="3"/>
      <c r="D357" s="7">
        <v>5</v>
      </c>
      <c r="E357" s="4" t="s">
        <v>13</v>
      </c>
      <c r="F357" s="7">
        <v>5</v>
      </c>
      <c r="G357" s="7"/>
      <c r="H357" s="7">
        <v>1</v>
      </c>
      <c r="I357" s="7"/>
      <c r="J357" s="68">
        <f t="shared" si="66"/>
        <v>88.888888888888886</v>
      </c>
    </row>
    <row r="358" spans="1:10" ht="15.75" thickBot="1" x14ac:dyDescent="0.3">
      <c r="A358" s="2"/>
      <c r="B358" s="3"/>
      <c r="C358" s="3"/>
      <c r="D358" s="7">
        <v>6</v>
      </c>
      <c r="E358" s="4" t="s">
        <v>14</v>
      </c>
      <c r="F358" s="7">
        <v>6</v>
      </c>
      <c r="G358" s="7"/>
      <c r="H358" s="7"/>
      <c r="I358" s="7"/>
      <c r="J358" s="68">
        <f t="shared" si="66"/>
        <v>100</v>
      </c>
    </row>
    <row r="359" spans="1:10" ht="15.75" thickBot="1" x14ac:dyDescent="0.3">
      <c r="A359" s="2"/>
      <c r="B359" s="3"/>
      <c r="C359" s="3"/>
      <c r="D359" s="7">
        <v>7</v>
      </c>
      <c r="E359" s="4" t="s">
        <v>21</v>
      </c>
      <c r="F359" s="7">
        <v>5</v>
      </c>
      <c r="G359" s="7">
        <v>1</v>
      </c>
      <c r="H359" s="7"/>
      <c r="I359" s="7"/>
      <c r="J359" s="68">
        <f t="shared" si="66"/>
        <v>94.444444444444443</v>
      </c>
    </row>
    <row r="360" spans="1:10" ht="15.75" thickBot="1" x14ac:dyDescent="0.3">
      <c r="A360" s="2"/>
      <c r="B360" s="3"/>
      <c r="C360" s="3"/>
      <c r="D360" s="7">
        <v>8</v>
      </c>
      <c r="E360" s="4" t="s">
        <v>27</v>
      </c>
      <c r="F360" s="7">
        <v>4</v>
      </c>
      <c r="G360" s="7">
        <v>1</v>
      </c>
      <c r="H360" s="7">
        <v>1</v>
      </c>
      <c r="I360" s="7"/>
      <c r="J360" s="68">
        <f t="shared" si="66"/>
        <v>83.333333333333329</v>
      </c>
    </row>
    <row r="361" spans="1:10" ht="15.75" thickBot="1" x14ac:dyDescent="0.3">
      <c r="A361" s="2"/>
      <c r="B361" s="3"/>
      <c r="C361" s="3"/>
      <c r="D361" s="7">
        <v>9</v>
      </c>
      <c r="E361" s="4" t="s">
        <v>15</v>
      </c>
      <c r="F361" s="7">
        <v>5</v>
      </c>
      <c r="G361" s="7"/>
      <c r="H361" s="7">
        <v>1</v>
      </c>
      <c r="I361" s="7"/>
      <c r="J361" s="68">
        <f t="shared" si="66"/>
        <v>88.888888888888886</v>
      </c>
    </row>
    <row r="362" spans="1:10" ht="23.25" thickBot="1" x14ac:dyDescent="0.3">
      <c r="A362" s="2"/>
      <c r="B362" s="3"/>
      <c r="C362" s="3"/>
      <c r="D362" s="7">
        <v>10</v>
      </c>
      <c r="E362" s="4" t="s">
        <v>16</v>
      </c>
      <c r="F362" s="7">
        <v>4</v>
      </c>
      <c r="G362" s="7"/>
      <c r="H362" s="7">
        <v>2</v>
      </c>
      <c r="I362" s="7"/>
      <c r="J362" s="68">
        <f t="shared" si="66"/>
        <v>77.777777777777771</v>
      </c>
    </row>
    <row r="363" spans="1:10" ht="15.75" thickBot="1" x14ac:dyDescent="0.3">
      <c r="A363" s="2"/>
      <c r="B363" s="3"/>
      <c r="C363" s="3"/>
      <c r="D363" s="7">
        <v>11</v>
      </c>
      <c r="E363" s="4" t="s">
        <v>20</v>
      </c>
      <c r="F363" s="7">
        <v>6</v>
      </c>
      <c r="G363" s="7"/>
      <c r="H363" s="7"/>
      <c r="I363" s="7"/>
      <c r="J363" s="68">
        <f t="shared" si="66"/>
        <v>100</v>
      </c>
    </row>
    <row r="364" spans="1:10" ht="15.75" thickBot="1" x14ac:dyDescent="0.3">
      <c r="A364" s="2"/>
      <c r="B364" s="3"/>
      <c r="C364" s="3"/>
      <c r="D364" s="7">
        <v>12</v>
      </c>
      <c r="E364" s="4" t="s">
        <v>22</v>
      </c>
      <c r="F364" s="7">
        <v>4</v>
      </c>
      <c r="G364" s="7">
        <v>1</v>
      </c>
      <c r="H364" s="7">
        <v>1</v>
      </c>
      <c r="I364" s="7"/>
      <c r="J364" s="68">
        <f t="shared" si="66"/>
        <v>83.333333333333329</v>
      </c>
    </row>
    <row r="365" spans="1:10" ht="15.75" thickBot="1" x14ac:dyDescent="0.3">
      <c r="A365" s="2"/>
      <c r="B365" s="3"/>
      <c r="C365" s="3"/>
      <c r="D365" s="7">
        <v>13</v>
      </c>
      <c r="E365" s="4" t="s">
        <v>17</v>
      </c>
      <c r="F365" s="7">
        <v>5</v>
      </c>
      <c r="G365" s="7">
        <v>1</v>
      </c>
      <c r="H365" s="7"/>
      <c r="I365" s="7"/>
      <c r="J365" s="68">
        <f t="shared" si="66"/>
        <v>94.444444444444443</v>
      </c>
    </row>
    <row r="366" spans="1:10" ht="15.75" thickBot="1" x14ac:dyDescent="0.3">
      <c r="A366" s="2"/>
      <c r="B366" s="3"/>
      <c r="C366" s="3"/>
      <c r="D366" s="7">
        <v>14</v>
      </c>
      <c r="E366" s="4" t="s">
        <v>18</v>
      </c>
      <c r="F366" s="7">
        <v>4</v>
      </c>
      <c r="G366" s="7">
        <v>1</v>
      </c>
      <c r="H366" s="7">
        <v>1</v>
      </c>
      <c r="I366" s="7"/>
      <c r="J366" s="68">
        <f t="shared" si="66"/>
        <v>83.333333333333329</v>
      </c>
    </row>
    <row r="367" spans="1:10" ht="15.75" thickBot="1" x14ac:dyDescent="0.3">
      <c r="A367" s="2"/>
      <c r="B367" s="3"/>
      <c r="C367" s="3"/>
      <c r="D367" s="7">
        <v>15</v>
      </c>
      <c r="E367" s="4" t="s">
        <v>19</v>
      </c>
      <c r="F367" s="7">
        <v>5</v>
      </c>
      <c r="G367" s="7">
        <v>1</v>
      </c>
      <c r="H367" s="7"/>
      <c r="I367" s="7"/>
      <c r="J367" s="68">
        <f t="shared" si="66"/>
        <v>94.444444444444443</v>
      </c>
    </row>
    <row r="368" spans="1:10" ht="15.75" thickBot="1" x14ac:dyDescent="0.3">
      <c r="A368" s="2"/>
      <c r="B368" s="3"/>
      <c r="C368" s="3"/>
      <c r="D368" s="7"/>
      <c r="E368" s="4" t="s">
        <v>6</v>
      </c>
      <c r="F368" s="79">
        <v>4</v>
      </c>
      <c r="G368" s="79">
        <f t="shared" ref="G368" si="67">SUM(G353:G367)/15</f>
        <v>0.53333333333333333</v>
      </c>
      <c r="H368" s="79">
        <f t="shared" ref="H368" si="68">SUM(H353:H367)/15</f>
        <v>0.6</v>
      </c>
      <c r="I368" s="79">
        <f t="shared" ref="I368" si="69">SUM(I353:I367)/15</f>
        <v>0</v>
      </c>
      <c r="J368" s="80">
        <f>SUM(J353:J367)/15</f>
        <v>90.370370370370352</v>
      </c>
    </row>
    <row r="369" spans="1:10" ht="15.75" thickBot="1" x14ac:dyDescent="0.3">
      <c r="A369" s="299" t="s">
        <v>50</v>
      </c>
      <c r="B369" s="300"/>
      <c r="C369" s="300"/>
      <c r="D369" s="300"/>
      <c r="E369" s="300"/>
      <c r="F369" s="300"/>
      <c r="G369" s="300"/>
      <c r="H369" s="300"/>
      <c r="I369" s="300"/>
      <c r="J369" s="72"/>
    </row>
    <row r="370" spans="1:10" ht="24.75" customHeight="1" thickBot="1" x14ac:dyDescent="0.3">
      <c r="A370" s="224" t="s">
        <v>343</v>
      </c>
      <c r="B370" s="290">
        <v>14</v>
      </c>
      <c r="C370" s="267">
        <v>10</v>
      </c>
      <c r="D370" s="65">
        <v>30</v>
      </c>
      <c r="E370" s="268"/>
      <c r="F370" s="267">
        <v>3</v>
      </c>
      <c r="G370" s="267">
        <v>2</v>
      </c>
      <c r="H370" s="13">
        <v>1</v>
      </c>
      <c r="I370" s="13">
        <v>0</v>
      </c>
      <c r="J370" s="263" t="s">
        <v>62</v>
      </c>
    </row>
    <row r="371" spans="1:10" ht="15.75" thickBot="1" x14ac:dyDescent="0.3">
      <c r="A371" s="220" t="s">
        <v>184</v>
      </c>
      <c r="B371" s="273"/>
      <c r="C371" s="260"/>
      <c r="D371" s="32"/>
      <c r="E371" s="262"/>
      <c r="F371" s="260"/>
      <c r="G371" s="260"/>
      <c r="H371" s="14"/>
      <c r="I371" s="14"/>
      <c r="J371" s="264"/>
    </row>
    <row r="372" spans="1:10" ht="15.75" thickBot="1" x14ac:dyDescent="0.3">
      <c r="A372" s="2"/>
      <c r="B372" s="3"/>
      <c r="C372" s="3"/>
      <c r="D372" s="7">
        <v>1</v>
      </c>
      <c r="E372" s="4" t="s">
        <v>9</v>
      </c>
      <c r="F372" s="7">
        <v>8</v>
      </c>
      <c r="G372" s="7">
        <v>2</v>
      </c>
      <c r="H372" s="7"/>
      <c r="I372" s="7"/>
      <c r="J372" s="68">
        <f>SUM((F372*3+G372*2+H372*1+I372*0)*100/30)</f>
        <v>93.333333333333329</v>
      </c>
    </row>
    <row r="373" spans="1:10" ht="23.25" thickBot="1" x14ac:dyDescent="0.3">
      <c r="A373" s="2"/>
      <c r="B373" s="3"/>
      <c r="C373" s="3"/>
      <c r="D373" s="7">
        <v>2</v>
      </c>
      <c r="E373" s="4" t="s">
        <v>10</v>
      </c>
      <c r="F373" s="7">
        <v>8</v>
      </c>
      <c r="G373" s="7">
        <v>2</v>
      </c>
      <c r="H373" s="7"/>
      <c r="I373" s="7"/>
      <c r="J373" s="68">
        <f t="shared" ref="J373:J386" si="70">SUM((F373*3+G373*2+H373*1+I373*0)*100/30)</f>
        <v>93.333333333333329</v>
      </c>
    </row>
    <row r="374" spans="1:10" ht="15.75" thickBot="1" x14ac:dyDescent="0.3">
      <c r="A374" s="2"/>
      <c r="B374" s="3"/>
      <c r="C374" s="3"/>
      <c r="D374" s="7">
        <v>3</v>
      </c>
      <c r="E374" s="4" t="s">
        <v>11</v>
      </c>
      <c r="F374" s="7">
        <v>9</v>
      </c>
      <c r="G374" s="7">
        <v>1</v>
      </c>
      <c r="H374" s="7"/>
      <c r="I374" s="7"/>
      <c r="J374" s="68">
        <f t="shared" si="70"/>
        <v>96.666666666666671</v>
      </c>
    </row>
    <row r="375" spans="1:10" ht="15.75" thickBot="1" x14ac:dyDescent="0.3">
      <c r="A375" s="2"/>
      <c r="B375" s="3"/>
      <c r="C375" s="3"/>
      <c r="D375" s="7">
        <v>4</v>
      </c>
      <c r="E375" s="4" t="s">
        <v>12</v>
      </c>
      <c r="F375" s="7">
        <v>9</v>
      </c>
      <c r="G375" s="7">
        <v>1</v>
      </c>
      <c r="H375" s="7"/>
      <c r="I375" s="7"/>
      <c r="J375" s="68">
        <f t="shared" si="70"/>
        <v>96.666666666666671</v>
      </c>
    </row>
    <row r="376" spans="1:10" ht="15.75" thickBot="1" x14ac:dyDescent="0.3">
      <c r="A376" s="2"/>
      <c r="B376" s="3"/>
      <c r="C376" s="3"/>
      <c r="D376" s="7">
        <v>5</v>
      </c>
      <c r="E376" s="4" t="s">
        <v>13</v>
      </c>
      <c r="F376" s="7">
        <v>8</v>
      </c>
      <c r="G376" s="7"/>
      <c r="H376" s="7">
        <v>2</v>
      </c>
      <c r="I376" s="7"/>
      <c r="J376" s="68">
        <f t="shared" si="70"/>
        <v>86.666666666666671</v>
      </c>
    </row>
    <row r="377" spans="1:10" ht="15.75" thickBot="1" x14ac:dyDescent="0.3">
      <c r="A377" s="2"/>
      <c r="B377" s="3"/>
      <c r="C377" s="3"/>
      <c r="D377" s="7">
        <v>6</v>
      </c>
      <c r="E377" s="4" t="s">
        <v>14</v>
      </c>
      <c r="F377" s="7">
        <v>9</v>
      </c>
      <c r="G377" s="7">
        <v>1</v>
      </c>
      <c r="H377" s="7"/>
      <c r="I377" s="7"/>
      <c r="J377" s="68">
        <f t="shared" si="70"/>
        <v>96.666666666666671</v>
      </c>
    </row>
    <row r="378" spans="1:10" ht="15.75" thickBot="1" x14ac:dyDescent="0.3">
      <c r="A378" s="2"/>
      <c r="B378" s="3"/>
      <c r="C378" s="3"/>
      <c r="D378" s="7">
        <v>7</v>
      </c>
      <c r="E378" s="4" t="s">
        <v>21</v>
      </c>
      <c r="F378" s="7">
        <v>8</v>
      </c>
      <c r="G378" s="7">
        <v>2</v>
      </c>
      <c r="H378" s="7"/>
      <c r="I378" s="7"/>
      <c r="J378" s="68">
        <f t="shared" si="70"/>
        <v>93.333333333333329</v>
      </c>
    </row>
    <row r="379" spans="1:10" ht="15.75" thickBot="1" x14ac:dyDescent="0.3">
      <c r="A379" s="2"/>
      <c r="B379" s="3"/>
      <c r="C379" s="3"/>
      <c r="D379" s="7">
        <v>8</v>
      </c>
      <c r="E379" s="4" t="s">
        <v>27</v>
      </c>
      <c r="F379" s="7">
        <v>8</v>
      </c>
      <c r="G379" s="7">
        <v>2</v>
      </c>
      <c r="H379" s="7"/>
      <c r="I379" s="7"/>
      <c r="J379" s="68">
        <f t="shared" si="70"/>
        <v>93.333333333333329</v>
      </c>
    </row>
    <row r="380" spans="1:10" ht="15.75" thickBot="1" x14ac:dyDescent="0.3">
      <c r="A380" s="2"/>
      <c r="B380" s="3"/>
      <c r="C380" s="3"/>
      <c r="D380" s="7">
        <v>9</v>
      </c>
      <c r="E380" s="4" t="s">
        <v>15</v>
      </c>
      <c r="F380" s="7">
        <v>7</v>
      </c>
      <c r="G380" s="7">
        <v>3</v>
      </c>
      <c r="H380" s="7"/>
      <c r="I380" s="7"/>
      <c r="J380" s="68">
        <f t="shared" si="70"/>
        <v>90</v>
      </c>
    </row>
    <row r="381" spans="1:10" ht="23.25" thickBot="1" x14ac:dyDescent="0.3">
      <c r="A381" s="2"/>
      <c r="B381" s="3"/>
      <c r="C381" s="3"/>
      <c r="D381" s="7">
        <v>10</v>
      </c>
      <c r="E381" s="4" t="s">
        <v>16</v>
      </c>
      <c r="F381" s="7">
        <v>7</v>
      </c>
      <c r="G381" s="7">
        <v>3</v>
      </c>
      <c r="H381" s="7"/>
      <c r="I381" s="7"/>
      <c r="J381" s="68">
        <f t="shared" si="70"/>
        <v>90</v>
      </c>
    </row>
    <row r="382" spans="1:10" ht="15.75" thickBot="1" x14ac:dyDescent="0.3">
      <c r="A382" s="2"/>
      <c r="B382" s="3"/>
      <c r="C382" s="3"/>
      <c r="D382" s="7">
        <v>11</v>
      </c>
      <c r="E382" s="4" t="s">
        <v>20</v>
      </c>
      <c r="F382" s="7">
        <v>8</v>
      </c>
      <c r="G382" s="7">
        <v>2</v>
      </c>
      <c r="H382" s="7"/>
      <c r="I382" s="7"/>
      <c r="J382" s="68">
        <f t="shared" si="70"/>
        <v>93.333333333333329</v>
      </c>
    </row>
    <row r="383" spans="1:10" ht="15.75" thickBot="1" x14ac:dyDescent="0.3">
      <c r="A383" s="2"/>
      <c r="B383" s="3"/>
      <c r="C383" s="3"/>
      <c r="D383" s="7">
        <v>12</v>
      </c>
      <c r="E383" s="4" t="s">
        <v>22</v>
      </c>
      <c r="F383" s="7">
        <v>8</v>
      </c>
      <c r="G383" s="7">
        <v>2</v>
      </c>
      <c r="H383" s="7"/>
      <c r="I383" s="7"/>
      <c r="J383" s="68">
        <f t="shared" si="70"/>
        <v>93.333333333333329</v>
      </c>
    </row>
    <row r="384" spans="1:10" ht="15.75" thickBot="1" x14ac:dyDescent="0.3">
      <c r="A384" s="2"/>
      <c r="B384" s="3"/>
      <c r="C384" s="3"/>
      <c r="D384" s="7">
        <v>13</v>
      </c>
      <c r="E384" s="4" t="s">
        <v>17</v>
      </c>
      <c r="F384" s="7">
        <v>9</v>
      </c>
      <c r="G384" s="7">
        <v>1</v>
      </c>
      <c r="H384" s="7"/>
      <c r="I384" s="7"/>
      <c r="J384" s="68">
        <f t="shared" si="70"/>
        <v>96.666666666666671</v>
      </c>
    </row>
    <row r="385" spans="1:10" ht="15.75" thickBot="1" x14ac:dyDescent="0.3">
      <c r="A385" s="2"/>
      <c r="B385" s="3"/>
      <c r="C385" s="3"/>
      <c r="D385" s="7">
        <v>14</v>
      </c>
      <c r="E385" s="4" t="s">
        <v>18</v>
      </c>
      <c r="F385" s="7">
        <v>9</v>
      </c>
      <c r="G385" s="7">
        <v>1</v>
      </c>
      <c r="H385" s="7"/>
      <c r="I385" s="7"/>
      <c r="J385" s="68">
        <f t="shared" si="70"/>
        <v>96.666666666666671</v>
      </c>
    </row>
    <row r="386" spans="1:10" ht="15.75" thickBot="1" x14ac:dyDescent="0.3">
      <c r="A386" s="2"/>
      <c r="B386" s="3"/>
      <c r="C386" s="3"/>
      <c r="D386" s="7">
        <v>15</v>
      </c>
      <c r="E386" s="4" t="s">
        <v>19</v>
      </c>
      <c r="F386" s="7">
        <v>9</v>
      </c>
      <c r="G386" s="7">
        <v>1</v>
      </c>
      <c r="H386" s="7"/>
      <c r="I386" s="7"/>
      <c r="J386" s="68">
        <f t="shared" si="70"/>
        <v>96.666666666666671</v>
      </c>
    </row>
    <row r="387" spans="1:10" ht="15.75" thickBot="1" x14ac:dyDescent="0.3">
      <c r="A387" s="2"/>
      <c r="B387" s="3"/>
      <c r="C387" s="3"/>
      <c r="D387" s="7"/>
      <c r="E387" s="4" t="s">
        <v>6</v>
      </c>
      <c r="F387" s="79">
        <f t="shared" ref="F387" si="71">SUM(F372:F386)/15</f>
        <v>8.2666666666666675</v>
      </c>
      <c r="G387" s="79">
        <f t="shared" ref="G387" si="72">SUM(G372:G386)/15</f>
        <v>1.6</v>
      </c>
      <c r="H387" s="79">
        <f t="shared" ref="H387" si="73">SUM(H372:H386)/15</f>
        <v>0.13333333333333333</v>
      </c>
      <c r="I387" s="79">
        <f t="shared" ref="I387" si="74">SUM(I372:I386)/15</f>
        <v>0</v>
      </c>
      <c r="J387" s="80">
        <f>SUM(J372:J386)/15</f>
        <v>93.7777777777778</v>
      </c>
    </row>
    <row r="388" spans="1:10" ht="36.75" thickBot="1" x14ac:dyDescent="0.3">
      <c r="A388" s="31" t="s">
        <v>344</v>
      </c>
      <c r="B388" s="269">
        <v>14</v>
      </c>
      <c r="C388" s="259">
        <v>10</v>
      </c>
      <c r="D388" s="33">
        <v>30</v>
      </c>
      <c r="E388" s="261"/>
      <c r="F388" s="267">
        <v>3</v>
      </c>
      <c r="G388" s="267">
        <v>2</v>
      </c>
      <c r="H388" s="13">
        <v>1</v>
      </c>
      <c r="I388" s="66">
        <v>0</v>
      </c>
      <c r="J388" s="263" t="s">
        <v>62</v>
      </c>
    </row>
    <row r="389" spans="1:10" ht="15" customHeight="1" thickBot="1" x14ac:dyDescent="0.3">
      <c r="A389" s="220" t="s">
        <v>185</v>
      </c>
      <c r="B389" s="273"/>
      <c r="C389" s="260"/>
      <c r="D389" s="32"/>
      <c r="E389" s="262"/>
      <c r="F389" s="260"/>
      <c r="G389" s="260"/>
      <c r="H389" s="14"/>
      <c r="I389" s="67"/>
      <c r="J389" s="264"/>
    </row>
    <row r="390" spans="1:10" ht="15.75" thickBot="1" x14ac:dyDescent="0.3">
      <c r="A390" s="2"/>
      <c r="B390" s="3"/>
      <c r="C390" s="3"/>
      <c r="D390" s="7">
        <v>1</v>
      </c>
      <c r="E390" s="4" t="s">
        <v>9</v>
      </c>
      <c r="F390" s="7">
        <v>8</v>
      </c>
      <c r="G390" s="7">
        <v>2</v>
      </c>
      <c r="H390" s="7"/>
      <c r="I390" s="7"/>
      <c r="J390" s="68">
        <f>SUM((F390*3+G390*2+H390*1+I390*0)*100/30)</f>
        <v>93.333333333333329</v>
      </c>
    </row>
    <row r="391" spans="1:10" ht="23.25" thickBot="1" x14ac:dyDescent="0.3">
      <c r="A391" s="2"/>
      <c r="B391" s="3"/>
      <c r="C391" s="3"/>
      <c r="D391" s="7">
        <v>2</v>
      </c>
      <c r="E391" s="4" t="s">
        <v>10</v>
      </c>
      <c r="F391" s="7">
        <v>8</v>
      </c>
      <c r="G391" s="7">
        <v>2</v>
      </c>
      <c r="H391" s="7"/>
      <c r="I391" s="7"/>
      <c r="J391" s="68">
        <f t="shared" ref="J391:J404" si="75">SUM((F391*3+G391*2+H391*1+I391*0)*100/30)</f>
        <v>93.333333333333329</v>
      </c>
    </row>
    <row r="392" spans="1:10" ht="15.75" thickBot="1" x14ac:dyDescent="0.3">
      <c r="A392" s="2"/>
      <c r="B392" s="3"/>
      <c r="C392" s="3"/>
      <c r="D392" s="7">
        <v>3</v>
      </c>
      <c r="E392" s="4" t="s">
        <v>11</v>
      </c>
      <c r="F392" s="7">
        <v>8</v>
      </c>
      <c r="G392" s="7">
        <v>2</v>
      </c>
      <c r="H392" s="7"/>
      <c r="I392" s="7"/>
      <c r="J392" s="68">
        <f t="shared" si="75"/>
        <v>93.333333333333329</v>
      </c>
    </row>
    <row r="393" spans="1:10" ht="15.75" thickBot="1" x14ac:dyDescent="0.3">
      <c r="A393" s="2"/>
      <c r="B393" s="3"/>
      <c r="C393" s="3"/>
      <c r="D393" s="7">
        <v>4</v>
      </c>
      <c r="E393" s="4" t="s">
        <v>12</v>
      </c>
      <c r="F393" s="7">
        <v>9</v>
      </c>
      <c r="G393" s="7">
        <v>1</v>
      </c>
      <c r="H393" s="7"/>
      <c r="I393" s="7"/>
      <c r="J393" s="68">
        <f t="shared" si="75"/>
        <v>96.666666666666671</v>
      </c>
    </row>
    <row r="394" spans="1:10" ht="15.75" thickBot="1" x14ac:dyDescent="0.3">
      <c r="A394" s="2"/>
      <c r="B394" s="3"/>
      <c r="C394" s="3"/>
      <c r="D394" s="7">
        <v>5</v>
      </c>
      <c r="E394" s="4" t="s">
        <v>13</v>
      </c>
      <c r="F394" s="7">
        <v>7</v>
      </c>
      <c r="G394" s="7">
        <v>3</v>
      </c>
      <c r="H394" s="7"/>
      <c r="I394" s="7"/>
      <c r="J394" s="68">
        <f t="shared" si="75"/>
        <v>90</v>
      </c>
    </row>
    <row r="395" spans="1:10" ht="15.75" thickBot="1" x14ac:dyDescent="0.3">
      <c r="A395" s="2"/>
      <c r="B395" s="3"/>
      <c r="C395" s="3"/>
      <c r="D395" s="7">
        <v>6</v>
      </c>
      <c r="E395" s="4" t="s">
        <v>14</v>
      </c>
      <c r="F395" s="7">
        <v>7</v>
      </c>
      <c r="G395" s="7">
        <v>3</v>
      </c>
      <c r="H395" s="7"/>
      <c r="I395" s="7"/>
      <c r="J395" s="68">
        <f t="shared" si="75"/>
        <v>90</v>
      </c>
    </row>
    <row r="396" spans="1:10" ht="15.75" thickBot="1" x14ac:dyDescent="0.3">
      <c r="A396" s="2"/>
      <c r="B396" s="3"/>
      <c r="C396" s="3"/>
      <c r="D396" s="7">
        <v>7</v>
      </c>
      <c r="E396" s="4" t="s">
        <v>21</v>
      </c>
      <c r="F396" s="7">
        <v>9</v>
      </c>
      <c r="G396" s="7">
        <v>1</v>
      </c>
      <c r="H396" s="7"/>
      <c r="I396" s="7"/>
      <c r="J396" s="68">
        <f t="shared" si="75"/>
        <v>96.666666666666671</v>
      </c>
    </row>
    <row r="397" spans="1:10" ht="15.75" thickBot="1" x14ac:dyDescent="0.3">
      <c r="A397" s="2"/>
      <c r="B397" s="3"/>
      <c r="C397" s="3"/>
      <c r="D397" s="7">
        <v>8</v>
      </c>
      <c r="E397" s="4" t="s">
        <v>27</v>
      </c>
      <c r="F397" s="7">
        <v>9</v>
      </c>
      <c r="G397" s="7">
        <v>1</v>
      </c>
      <c r="H397" s="7"/>
      <c r="I397" s="7"/>
      <c r="J397" s="68">
        <f t="shared" si="75"/>
        <v>96.666666666666671</v>
      </c>
    </row>
    <row r="398" spans="1:10" ht="15.75" thickBot="1" x14ac:dyDescent="0.3">
      <c r="A398" s="2"/>
      <c r="B398" s="3"/>
      <c r="C398" s="3"/>
      <c r="D398" s="7">
        <v>9</v>
      </c>
      <c r="E398" s="4" t="s">
        <v>15</v>
      </c>
      <c r="F398" s="7">
        <v>9</v>
      </c>
      <c r="G398" s="7">
        <v>1</v>
      </c>
      <c r="H398" s="7"/>
      <c r="I398" s="7"/>
      <c r="J398" s="68">
        <f t="shared" si="75"/>
        <v>96.666666666666671</v>
      </c>
    </row>
    <row r="399" spans="1:10" ht="23.25" thickBot="1" x14ac:dyDescent="0.3">
      <c r="A399" s="2"/>
      <c r="B399" s="3"/>
      <c r="C399" s="3"/>
      <c r="D399" s="7">
        <v>10</v>
      </c>
      <c r="E399" s="4" t="s">
        <v>16</v>
      </c>
      <c r="F399" s="7">
        <v>8</v>
      </c>
      <c r="G399" s="7">
        <v>2</v>
      </c>
      <c r="H399" s="7"/>
      <c r="I399" s="7"/>
      <c r="J399" s="68">
        <f t="shared" si="75"/>
        <v>93.333333333333329</v>
      </c>
    </row>
    <row r="400" spans="1:10" ht="15.75" thickBot="1" x14ac:dyDescent="0.3">
      <c r="A400" s="2"/>
      <c r="B400" s="3"/>
      <c r="C400" s="3"/>
      <c r="D400" s="7">
        <v>11</v>
      </c>
      <c r="E400" s="4" t="s">
        <v>20</v>
      </c>
      <c r="F400" s="7">
        <v>8</v>
      </c>
      <c r="G400" s="7">
        <v>2</v>
      </c>
      <c r="H400" s="7"/>
      <c r="I400" s="7"/>
      <c r="J400" s="68">
        <f t="shared" si="75"/>
        <v>93.333333333333329</v>
      </c>
    </row>
    <row r="401" spans="1:10" ht="15.75" thickBot="1" x14ac:dyDescent="0.3">
      <c r="A401" s="2"/>
      <c r="B401" s="3"/>
      <c r="C401" s="3"/>
      <c r="D401" s="7">
        <v>12</v>
      </c>
      <c r="E401" s="4" t="s">
        <v>22</v>
      </c>
      <c r="F401" s="7">
        <v>8</v>
      </c>
      <c r="G401" s="7">
        <v>2</v>
      </c>
      <c r="H401" s="7"/>
      <c r="I401" s="7"/>
      <c r="J401" s="68">
        <f t="shared" si="75"/>
        <v>93.333333333333329</v>
      </c>
    </row>
    <row r="402" spans="1:10" ht="15.75" thickBot="1" x14ac:dyDescent="0.3">
      <c r="A402" s="2"/>
      <c r="B402" s="3"/>
      <c r="C402" s="3"/>
      <c r="D402" s="7">
        <v>13</v>
      </c>
      <c r="E402" s="4" t="s">
        <v>17</v>
      </c>
      <c r="F402" s="7">
        <v>9</v>
      </c>
      <c r="G402" s="7">
        <v>1</v>
      </c>
      <c r="H402" s="7"/>
      <c r="I402" s="7"/>
      <c r="J402" s="68">
        <f t="shared" si="75"/>
        <v>96.666666666666671</v>
      </c>
    </row>
    <row r="403" spans="1:10" ht="15.75" thickBot="1" x14ac:dyDescent="0.3">
      <c r="A403" s="2"/>
      <c r="B403" s="3"/>
      <c r="C403" s="3"/>
      <c r="D403" s="7">
        <v>14</v>
      </c>
      <c r="E403" s="4" t="s">
        <v>18</v>
      </c>
      <c r="F403" s="7">
        <v>8</v>
      </c>
      <c r="G403" s="7">
        <v>2</v>
      </c>
      <c r="H403" s="7"/>
      <c r="I403" s="7"/>
      <c r="J403" s="68">
        <f t="shared" si="75"/>
        <v>93.333333333333329</v>
      </c>
    </row>
    <row r="404" spans="1:10" ht="15.75" thickBot="1" x14ac:dyDescent="0.3">
      <c r="A404" s="2"/>
      <c r="B404" s="3"/>
      <c r="C404" s="3"/>
      <c r="D404" s="7">
        <v>15</v>
      </c>
      <c r="E404" s="4" t="s">
        <v>19</v>
      </c>
      <c r="F404" s="7">
        <v>8</v>
      </c>
      <c r="G404" s="7">
        <v>2</v>
      </c>
      <c r="H404" s="7"/>
      <c r="I404" s="7"/>
      <c r="J404" s="68">
        <f t="shared" si="75"/>
        <v>93.333333333333329</v>
      </c>
    </row>
    <row r="405" spans="1:10" ht="15.75" thickBot="1" x14ac:dyDescent="0.3">
      <c r="A405" s="2"/>
      <c r="B405" s="3"/>
      <c r="C405" s="3"/>
      <c r="D405" s="7"/>
      <c r="E405" s="4" t="s">
        <v>6</v>
      </c>
      <c r="F405" s="79">
        <f t="shared" ref="F405" si="76">SUM(F390:F404)/15</f>
        <v>8.1999999999999993</v>
      </c>
      <c r="G405" s="79">
        <f t="shared" ref="G405" si="77">SUM(G390:G404)/15</f>
        <v>1.8</v>
      </c>
      <c r="H405" s="79">
        <f t="shared" ref="H405" si="78">SUM(H390:H404)/15</f>
        <v>0</v>
      </c>
      <c r="I405" s="79">
        <f t="shared" ref="I405" si="79">SUM(I390:I404)/15</f>
        <v>0</v>
      </c>
      <c r="J405" s="80">
        <f>SUM(J390:J404)/15</f>
        <v>93.999999999999986</v>
      </c>
    </row>
    <row r="406" spans="1:10" ht="24.75" thickBot="1" x14ac:dyDescent="0.3">
      <c r="A406" s="31" t="s">
        <v>345</v>
      </c>
      <c r="B406" s="269">
        <v>14</v>
      </c>
      <c r="C406" s="259">
        <v>10</v>
      </c>
      <c r="D406" s="33">
        <v>30</v>
      </c>
      <c r="E406" s="261"/>
      <c r="F406" s="267">
        <v>3</v>
      </c>
      <c r="G406" s="267">
        <v>2</v>
      </c>
      <c r="H406" s="13">
        <v>1</v>
      </c>
      <c r="I406" s="13">
        <v>0</v>
      </c>
      <c r="J406" s="263" t="s">
        <v>62</v>
      </c>
    </row>
    <row r="407" spans="1:10" ht="15.75" thickBot="1" x14ac:dyDescent="0.3">
      <c r="A407" s="220" t="s">
        <v>175</v>
      </c>
      <c r="B407" s="273"/>
      <c r="C407" s="260"/>
      <c r="D407" s="32"/>
      <c r="E407" s="262"/>
      <c r="F407" s="260"/>
      <c r="G407" s="260"/>
      <c r="H407" s="14"/>
      <c r="I407" s="14"/>
      <c r="J407" s="264"/>
    </row>
    <row r="408" spans="1:10" ht="15.75" thickBot="1" x14ac:dyDescent="0.3">
      <c r="A408" s="2"/>
      <c r="B408" s="3"/>
      <c r="C408" s="3"/>
      <c r="D408" s="7">
        <v>1</v>
      </c>
      <c r="E408" s="4" t="s">
        <v>9</v>
      </c>
      <c r="F408" s="7">
        <v>10</v>
      </c>
      <c r="G408" s="7"/>
      <c r="H408" s="7"/>
      <c r="I408" s="7"/>
      <c r="J408" s="68">
        <f>SUM((F408*3+G408*2+H408*1+I408*0)*100/30)</f>
        <v>100</v>
      </c>
    </row>
    <row r="409" spans="1:10" ht="23.25" thickBot="1" x14ac:dyDescent="0.3">
      <c r="A409" s="2"/>
      <c r="B409" s="3"/>
      <c r="C409" s="3"/>
      <c r="D409" s="7">
        <v>2</v>
      </c>
      <c r="E409" s="4" t="s">
        <v>10</v>
      </c>
      <c r="F409" s="7">
        <v>10</v>
      </c>
      <c r="G409" s="7"/>
      <c r="H409" s="7"/>
      <c r="I409" s="7"/>
      <c r="J409" s="68">
        <f t="shared" ref="J409:J422" si="80">SUM((F409*3+G409*2+H409*1+I409*0)*100/30)</f>
        <v>100</v>
      </c>
    </row>
    <row r="410" spans="1:10" ht="15.75" thickBot="1" x14ac:dyDescent="0.3">
      <c r="A410" s="2"/>
      <c r="B410" s="3"/>
      <c r="C410" s="3"/>
      <c r="D410" s="7">
        <v>3</v>
      </c>
      <c r="E410" s="4" t="s">
        <v>11</v>
      </c>
      <c r="F410" s="7">
        <v>10</v>
      </c>
      <c r="G410" s="7"/>
      <c r="H410" s="7"/>
      <c r="I410" s="7"/>
      <c r="J410" s="68">
        <f t="shared" si="80"/>
        <v>100</v>
      </c>
    </row>
    <row r="411" spans="1:10" ht="15.75" thickBot="1" x14ac:dyDescent="0.3">
      <c r="A411" s="2"/>
      <c r="B411" s="3"/>
      <c r="C411" s="3"/>
      <c r="D411" s="7">
        <v>4</v>
      </c>
      <c r="E411" s="4" t="s">
        <v>12</v>
      </c>
      <c r="F411" s="7">
        <v>10</v>
      </c>
      <c r="G411" s="7"/>
      <c r="H411" s="7"/>
      <c r="I411" s="7"/>
      <c r="J411" s="68">
        <f t="shared" si="80"/>
        <v>100</v>
      </c>
    </row>
    <row r="412" spans="1:10" ht="15.75" thickBot="1" x14ac:dyDescent="0.3">
      <c r="A412" s="2"/>
      <c r="B412" s="3"/>
      <c r="C412" s="3"/>
      <c r="D412" s="7">
        <v>5</v>
      </c>
      <c r="E412" s="4" t="s">
        <v>13</v>
      </c>
      <c r="F412" s="7">
        <v>10</v>
      </c>
      <c r="G412" s="7"/>
      <c r="H412" s="7"/>
      <c r="I412" s="7"/>
      <c r="J412" s="68">
        <f t="shared" si="80"/>
        <v>100</v>
      </c>
    </row>
    <row r="413" spans="1:10" ht="15.75" thickBot="1" x14ac:dyDescent="0.3">
      <c r="A413" s="2"/>
      <c r="B413" s="3"/>
      <c r="C413" s="3"/>
      <c r="D413" s="7">
        <v>6</v>
      </c>
      <c r="E413" s="4" t="s">
        <v>14</v>
      </c>
      <c r="F413" s="7">
        <v>10</v>
      </c>
      <c r="G413" s="7"/>
      <c r="H413" s="7"/>
      <c r="I413" s="7"/>
      <c r="J413" s="68">
        <f t="shared" si="80"/>
        <v>100</v>
      </c>
    </row>
    <row r="414" spans="1:10" ht="15.75" thickBot="1" x14ac:dyDescent="0.3">
      <c r="A414" s="2"/>
      <c r="B414" s="3"/>
      <c r="C414" s="3"/>
      <c r="D414" s="7">
        <v>7</v>
      </c>
      <c r="E414" s="4" t="s">
        <v>21</v>
      </c>
      <c r="F414" s="7">
        <v>10</v>
      </c>
      <c r="G414" s="7"/>
      <c r="H414" s="7"/>
      <c r="I414" s="7"/>
      <c r="J414" s="68">
        <f t="shared" si="80"/>
        <v>100</v>
      </c>
    </row>
    <row r="415" spans="1:10" ht="15.75" thickBot="1" x14ac:dyDescent="0.3">
      <c r="A415" s="2"/>
      <c r="B415" s="3"/>
      <c r="C415" s="3"/>
      <c r="D415" s="7">
        <v>8</v>
      </c>
      <c r="E415" s="4" t="s">
        <v>27</v>
      </c>
      <c r="F415" s="7">
        <v>9</v>
      </c>
      <c r="G415" s="7">
        <v>1</v>
      </c>
      <c r="H415" s="7"/>
      <c r="I415" s="7"/>
      <c r="J415" s="68">
        <f t="shared" si="80"/>
        <v>96.666666666666671</v>
      </c>
    </row>
    <row r="416" spans="1:10" ht="15.75" thickBot="1" x14ac:dyDescent="0.3">
      <c r="A416" s="2"/>
      <c r="B416" s="3"/>
      <c r="C416" s="3"/>
      <c r="D416" s="7">
        <v>9</v>
      </c>
      <c r="E416" s="4" t="s">
        <v>15</v>
      </c>
      <c r="F416" s="7">
        <v>9</v>
      </c>
      <c r="G416" s="7">
        <v>1</v>
      </c>
      <c r="H416" s="7"/>
      <c r="I416" s="7"/>
      <c r="J416" s="68">
        <f t="shared" si="80"/>
        <v>96.666666666666671</v>
      </c>
    </row>
    <row r="417" spans="1:10" ht="23.25" thickBot="1" x14ac:dyDescent="0.3">
      <c r="A417" s="2"/>
      <c r="B417" s="3"/>
      <c r="C417" s="3"/>
      <c r="D417" s="7">
        <v>10</v>
      </c>
      <c r="E417" s="4" t="s">
        <v>16</v>
      </c>
      <c r="F417" s="7">
        <v>10</v>
      </c>
      <c r="G417" s="7"/>
      <c r="H417" s="7"/>
      <c r="I417" s="7"/>
      <c r="J417" s="68">
        <f t="shared" si="80"/>
        <v>100</v>
      </c>
    </row>
    <row r="418" spans="1:10" ht="15.75" thickBot="1" x14ac:dyDescent="0.3">
      <c r="A418" s="2"/>
      <c r="B418" s="3"/>
      <c r="C418" s="3"/>
      <c r="D418" s="7">
        <v>11</v>
      </c>
      <c r="E418" s="4" t="s">
        <v>20</v>
      </c>
      <c r="F418" s="7">
        <v>10</v>
      </c>
      <c r="G418" s="7"/>
      <c r="H418" s="7"/>
      <c r="I418" s="7"/>
      <c r="J418" s="68">
        <f t="shared" si="80"/>
        <v>100</v>
      </c>
    </row>
    <row r="419" spans="1:10" ht="15.75" thickBot="1" x14ac:dyDescent="0.3">
      <c r="A419" s="2"/>
      <c r="B419" s="3"/>
      <c r="C419" s="3"/>
      <c r="D419" s="7">
        <v>12</v>
      </c>
      <c r="E419" s="4" t="s">
        <v>22</v>
      </c>
      <c r="F419" s="7">
        <v>10</v>
      </c>
      <c r="G419" s="7"/>
      <c r="H419" s="7"/>
      <c r="I419" s="7"/>
      <c r="J419" s="68">
        <f t="shared" si="80"/>
        <v>100</v>
      </c>
    </row>
    <row r="420" spans="1:10" ht="15.75" thickBot="1" x14ac:dyDescent="0.3">
      <c r="A420" s="2"/>
      <c r="B420" s="3"/>
      <c r="C420" s="3"/>
      <c r="D420" s="7">
        <v>13</v>
      </c>
      <c r="E420" s="4" t="s">
        <v>17</v>
      </c>
      <c r="F420" s="7">
        <v>10</v>
      </c>
      <c r="G420" s="7"/>
      <c r="H420" s="7"/>
      <c r="I420" s="7"/>
      <c r="J420" s="68">
        <f t="shared" si="80"/>
        <v>100</v>
      </c>
    </row>
    <row r="421" spans="1:10" ht="15.75" thickBot="1" x14ac:dyDescent="0.3">
      <c r="A421" s="2"/>
      <c r="B421" s="3"/>
      <c r="C421" s="3"/>
      <c r="D421" s="7">
        <v>14</v>
      </c>
      <c r="E421" s="4" t="s">
        <v>18</v>
      </c>
      <c r="F421" s="7">
        <v>10</v>
      </c>
      <c r="G421" s="7"/>
      <c r="H421" s="7"/>
      <c r="I421" s="7"/>
      <c r="J421" s="68">
        <f t="shared" si="80"/>
        <v>100</v>
      </c>
    </row>
    <row r="422" spans="1:10" ht="15.75" thickBot="1" x14ac:dyDescent="0.3">
      <c r="A422" s="2"/>
      <c r="B422" s="3"/>
      <c r="C422" s="3"/>
      <c r="D422" s="7">
        <v>15</v>
      </c>
      <c r="E422" s="4" t="s">
        <v>19</v>
      </c>
      <c r="F422" s="7">
        <v>10</v>
      </c>
      <c r="G422" s="7"/>
      <c r="H422" s="7"/>
      <c r="I422" s="7"/>
      <c r="J422" s="68">
        <f t="shared" si="80"/>
        <v>100</v>
      </c>
    </row>
    <row r="423" spans="1:10" ht="15.75" thickBot="1" x14ac:dyDescent="0.3">
      <c r="A423" s="2"/>
      <c r="B423" s="3"/>
      <c r="C423" s="3"/>
      <c r="D423" s="7"/>
      <c r="E423" s="4" t="s">
        <v>6</v>
      </c>
      <c r="F423" s="79">
        <f t="shared" ref="F423" si="81">SUM(F408:F422)/15</f>
        <v>9.8666666666666671</v>
      </c>
      <c r="G423" s="79">
        <f t="shared" ref="G423" si="82">SUM(G408:G422)/15</f>
        <v>0.13333333333333333</v>
      </c>
      <c r="H423" s="79">
        <f t="shared" ref="H423" si="83">SUM(H408:H422)/15</f>
        <v>0</v>
      </c>
      <c r="I423" s="79">
        <f t="shared" ref="I423" si="84">SUM(I408:I422)/15</f>
        <v>0</v>
      </c>
      <c r="J423" s="80">
        <f>SUM(J408:J422)/15</f>
        <v>99.555555555555557</v>
      </c>
    </row>
    <row r="424" spans="1:10" ht="48.75" thickBot="1" x14ac:dyDescent="0.3">
      <c r="A424" s="31" t="s">
        <v>346</v>
      </c>
      <c r="B424" s="269">
        <v>14</v>
      </c>
      <c r="C424" s="259">
        <v>9</v>
      </c>
      <c r="D424" s="33">
        <v>27</v>
      </c>
      <c r="E424" s="261"/>
      <c r="F424" s="267">
        <v>3</v>
      </c>
      <c r="G424" s="267">
        <v>2</v>
      </c>
      <c r="H424" s="13">
        <v>1</v>
      </c>
      <c r="I424" s="13">
        <v>0</v>
      </c>
      <c r="J424" s="263" t="s">
        <v>62</v>
      </c>
    </row>
    <row r="425" spans="1:10" ht="15.75" thickBot="1" x14ac:dyDescent="0.3">
      <c r="A425" s="220" t="s">
        <v>186</v>
      </c>
      <c r="B425" s="273"/>
      <c r="C425" s="260"/>
      <c r="D425" s="32"/>
      <c r="E425" s="262"/>
      <c r="F425" s="260"/>
      <c r="G425" s="260"/>
      <c r="H425" s="14"/>
      <c r="I425" s="14"/>
      <c r="J425" s="264"/>
    </row>
    <row r="426" spans="1:10" ht="15.75" thickBot="1" x14ac:dyDescent="0.3">
      <c r="A426" s="2"/>
      <c r="B426" s="3"/>
      <c r="C426" s="3"/>
      <c r="D426" s="7">
        <v>1</v>
      </c>
      <c r="E426" s="4" t="s">
        <v>9</v>
      </c>
      <c r="F426" s="7">
        <v>9</v>
      </c>
      <c r="G426" s="7"/>
      <c r="H426" s="7"/>
      <c r="I426" s="7"/>
      <c r="J426" s="68">
        <f>SUM((F426*3+G426*2+H426*1+I426*0)*100/27)</f>
        <v>100</v>
      </c>
    </row>
    <row r="427" spans="1:10" ht="23.25" thickBot="1" x14ac:dyDescent="0.3">
      <c r="A427" s="2"/>
      <c r="B427" s="3"/>
      <c r="C427" s="3"/>
      <c r="D427" s="7">
        <v>2</v>
      </c>
      <c r="E427" s="4" t="s">
        <v>10</v>
      </c>
      <c r="F427" s="7">
        <v>9</v>
      </c>
      <c r="G427" s="7"/>
      <c r="H427" s="7"/>
      <c r="I427" s="7"/>
      <c r="J427" s="68">
        <f t="shared" ref="J427:J440" si="85">SUM((F427*3+G427*2+H427*1+I427*0)*100/27)</f>
        <v>100</v>
      </c>
    </row>
    <row r="428" spans="1:10" ht="15.75" thickBot="1" x14ac:dyDescent="0.3">
      <c r="A428" s="2"/>
      <c r="B428" s="3"/>
      <c r="C428" s="3"/>
      <c r="D428" s="7">
        <v>3</v>
      </c>
      <c r="E428" s="4" t="s">
        <v>11</v>
      </c>
      <c r="F428" s="7">
        <v>9</v>
      </c>
      <c r="G428" s="7"/>
      <c r="H428" s="7"/>
      <c r="I428" s="7"/>
      <c r="J428" s="68">
        <f t="shared" si="85"/>
        <v>100</v>
      </c>
    </row>
    <row r="429" spans="1:10" ht="15.75" thickBot="1" x14ac:dyDescent="0.3">
      <c r="A429" s="2"/>
      <c r="B429" s="3"/>
      <c r="C429" s="3"/>
      <c r="D429" s="7">
        <v>4</v>
      </c>
      <c r="E429" s="4" t="s">
        <v>12</v>
      </c>
      <c r="F429" s="7">
        <v>9</v>
      </c>
      <c r="G429" s="7"/>
      <c r="H429" s="7"/>
      <c r="I429" s="7"/>
      <c r="J429" s="68">
        <f t="shared" si="85"/>
        <v>100</v>
      </c>
    </row>
    <row r="430" spans="1:10" ht="15.75" thickBot="1" x14ac:dyDescent="0.3">
      <c r="A430" s="2"/>
      <c r="B430" s="3"/>
      <c r="C430" s="3"/>
      <c r="D430" s="7">
        <v>5</v>
      </c>
      <c r="E430" s="4" t="s">
        <v>13</v>
      </c>
      <c r="F430" s="7">
        <v>9</v>
      </c>
      <c r="G430" s="7"/>
      <c r="H430" s="7"/>
      <c r="I430" s="7"/>
      <c r="J430" s="68">
        <f t="shared" si="85"/>
        <v>100</v>
      </c>
    </row>
    <row r="431" spans="1:10" ht="15.75" thickBot="1" x14ac:dyDescent="0.3">
      <c r="A431" s="2"/>
      <c r="B431" s="3"/>
      <c r="C431" s="3"/>
      <c r="D431" s="7">
        <v>6</v>
      </c>
      <c r="E431" s="4" t="s">
        <v>14</v>
      </c>
      <c r="F431" s="7">
        <v>9</v>
      </c>
      <c r="G431" s="7"/>
      <c r="H431" s="7"/>
      <c r="I431" s="7"/>
      <c r="J431" s="68">
        <f t="shared" si="85"/>
        <v>100</v>
      </c>
    </row>
    <row r="432" spans="1:10" ht="15.75" thickBot="1" x14ac:dyDescent="0.3">
      <c r="A432" s="2"/>
      <c r="B432" s="3"/>
      <c r="C432" s="3"/>
      <c r="D432" s="7">
        <v>7</v>
      </c>
      <c r="E432" s="4" t="s">
        <v>21</v>
      </c>
      <c r="F432" s="7">
        <v>9</v>
      </c>
      <c r="G432" s="7"/>
      <c r="H432" s="7"/>
      <c r="I432" s="7"/>
      <c r="J432" s="68">
        <f t="shared" si="85"/>
        <v>100</v>
      </c>
    </row>
    <row r="433" spans="1:10" ht="15.75" thickBot="1" x14ac:dyDescent="0.3">
      <c r="A433" s="2"/>
      <c r="B433" s="3"/>
      <c r="C433" s="3"/>
      <c r="D433" s="7">
        <v>8</v>
      </c>
      <c r="E433" s="4" t="s">
        <v>27</v>
      </c>
      <c r="F433" s="7">
        <v>9</v>
      </c>
      <c r="G433" s="7"/>
      <c r="H433" s="7"/>
      <c r="I433" s="7"/>
      <c r="J433" s="68">
        <f t="shared" si="85"/>
        <v>100</v>
      </c>
    </row>
    <row r="434" spans="1:10" ht="15.75" thickBot="1" x14ac:dyDescent="0.3">
      <c r="A434" s="2"/>
      <c r="B434" s="3"/>
      <c r="C434" s="3"/>
      <c r="D434" s="7">
        <v>9</v>
      </c>
      <c r="E434" s="4" t="s">
        <v>15</v>
      </c>
      <c r="F434" s="7">
        <v>9</v>
      </c>
      <c r="G434" s="7"/>
      <c r="H434" s="7"/>
      <c r="I434" s="7"/>
      <c r="J434" s="68">
        <f t="shared" si="85"/>
        <v>100</v>
      </c>
    </row>
    <row r="435" spans="1:10" ht="23.25" thickBot="1" x14ac:dyDescent="0.3">
      <c r="A435" s="2"/>
      <c r="B435" s="3"/>
      <c r="C435" s="3"/>
      <c r="D435" s="7">
        <v>10</v>
      </c>
      <c r="E435" s="4" t="s">
        <v>16</v>
      </c>
      <c r="F435" s="7">
        <v>9</v>
      </c>
      <c r="G435" s="7"/>
      <c r="H435" s="7"/>
      <c r="I435" s="7"/>
      <c r="J435" s="68">
        <f t="shared" si="85"/>
        <v>100</v>
      </c>
    </row>
    <row r="436" spans="1:10" ht="15.75" thickBot="1" x14ac:dyDescent="0.3">
      <c r="A436" s="2"/>
      <c r="B436" s="3"/>
      <c r="C436" s="3"/>
      <c r="D436" s="7">
        <v>11</v>
      </c>
      <c r="E436" s="4" t="s">
        <v>20</v>
      </c>
      <c r="F436" s="7">
        <v>9</v>
      </c>
      <c r="G436" s="7"/>
      <c r="H436" s="7"/>
      <c r="I436" s="7"/>
      <c r="J436" s="68">
        <f t="shared" si="85"/>
        <v>100</v>
      </c>
    </row>
    <row r="437" spans="1:10" ht="15.75" thickBot="1" x14ac:dyDescent="0.3">
      <c r="A437" s="2"/>
      <c r="B437" s="3"/>
      <c r="C437" s="3"/>
      <c r="D437" s="7">
        <v>12</v>
      </c>
      <c r="E437" s="4" t="s">
        <v>22</v>
      </c>
      <c r="F437" s="7">
        <v>8</v>
      </c>
      <c r="G437" s="7">
        <v>1</v>
      </c>
      <c r="H437" s="7"/>
      <c r="I437" s="7"/>
      <c r="J437" s="68">
        <f t="shared" si="85"/>
        <v>96.296296296296291</v>
      </c>
    </row>
    <row r="438" spans="1:10" ht="15.75" thickBot="1" x14ac:dyDescent="0.3">
      <c r="A438" s="2"/>
      <c r="B438" s="3"/>
      <c r="C438" s="3"/>
      <c r="D438" s="7">
        <v>13</v>
      </c>
      <c r="E438" s="4" t="s">
        <v>17</v>
      </c>
      <c r="F438" s="7">
        <v>8</v>
      </c>
      <c r="G438" s="7">
        <v>1</v>
      </c>
      <c r="H438" s="7"/>
      <c r="I438" s="7"/>
      <c r="J438" s="68">
        <f t="shared" si="85"/>
        <v>96.296296296296291</v>
      </c>
    </row>
    <row r="439" spans="1:10" ht="15.75" thickBot="1" x14ac:dyDescent="0.3">
      <c r="A439" s="2"/>
      <c r="B439" s="3"/>
      <c r="C439" s="3"/>
      <c r="D439" s="7">
        <v>14</v>
      </c>
      <c r="E439" s="4" t="s">
        <v>18</v>
      </c>
      <c r="F439" s="7">
        <v>8</v>
      </c>
      <c r="G439" s="7">
        <v>1</v>
      </c>
      <c r="H439" s="7"/>
      <c r="I439" s="7"/>
      <c r="J439" s="68">
        <f t="shared" si="85"/>
        <v>96.296296296296291</v>
      </c>
    </row>
    <row r="440" spans="1:10" ht="15.75" thickBot="1" x14ac:dyDescent="0.3">
      <c r="A440" s="2"/>
      <c r="B440" s="3"/>
      <c r="C440" s="3"/>
      <c r="D440" s="7">
        <v>15</v>
      </c>
      <c r="E440" s="4" t="s">
        <v>19</v>
      </c>
      <c r="F440" s="7">
        <v>8</v>
      </c>
      <c r="G440" s="7"/>
      <c r="H440" s="7">
        <v>1</v>
      </c>
      <c r="I440" s="7"/>
      <c r="J440" s="68">
        <f t="shared" si="85"/>
        <v>92.592592592592595</v>
      </c>
    </row>
    <row r="441" spans="1:10" ht="15.75" thickBot="1" x14ac:dyDescent="0.3">
      <c r="A441" s="2"/>
      <c r="B441" s="3"/>
      <c r="C441" s="3"/>
      <c r="D441" s="7"/>
      <c r="E441" s="4" t="s">
        <v>6</v>
      </c>
      <c r="F441" s="79">
        <f>SUM(F426:F440)/15</f>
        <v>8.7333333333333325</v>
      </c>
      <c r="G441" s="79">
        <f t="shared" ref="G441:I441" si="86">SUM(G426:G440)/15</f>
        <v>0.2</v>
      </c>
      <c r="H441" s="79">
        <f t="shared" si="86"/>
        <v>6.6666666666666666E-2</v>
      </c>
      <c r="I441" s="79">
        <f t="shared" si="86"/>
        <v>0</v>
      </c>
      <c r="J441" s="80">
        <f>SUM(J426:J440)/15</f>
        <v>98.76543209876543</v>
      </c>
    </row>
    <row r="442" spans="1:10" ht="60.75" thickBot="1" x14ac:dyDescent="0.3">
      <c r="A442" s="31" t="s">
        <v>347</v>
      </c>
      <c r="B442" s="269">
        <v>14</v>
      </c>
      <c r="C442" s="259">
        <v>10</v>
      </c>
      <c r="D442" s="33">
        <v>30</v>
      </c>
      <c r="E442" s="261"/>
      <c r="F442" s="267">
        <v>3</v>
      </c>
      <c r="G442" s="267">
        <v>2</v>
      </c>
      <c r="H442" s="13">
        <v>1</v>
      </c>
      <c r="I442" s="13">
        <v>0</v>
      </c>
      <c r="J442" s="263" t="s">
        <v>62</v>
      </c>
    </row>
    <row r="443" spans="1:10" ht="15.75" thickBot="1" x14ac:dyDescent="0.3">
      <c r="A443" s="32" t="s">
        <v>39</v>
      </c>
      <c r="B443" s="273"/>
      <c r="C443" s="260"/>
      <c r="D443" s="32"/>
      <c r="E443" s="262"/>
      <c r="F443" s="260"/>
      <c r="G443" s="260"/>
      <c r="H443" s="14"/>
      <c r="I443" s="14"/>
      <c r="J443" s="264"/>
    </row>
    <row r="444" spans="1:10" ht="15.75" thickBot="1" x14ac:dyDescent="0.3">
      <c r="A444" s="2"/>
      <c r="B444" s="3"/>
      <c r="C444" s="3"/>
      <c r="D444" s="7">
        <v>1</v>
      </c>
      <c r="E444" s="4" t="s">
        <v>9</v>
      </c>
      <c r="F444" s="7">
        <v>10</v>
      </c>
      <c r="G444" s="7"/>
      <c r="H444" s="7"/>
      <c r="I444" s="7"/>
      <c r="J444" s="68">
        <f>SUM((F444*3+G444*2+H444*1+I444*0)*100/30)</f>
        <v>100</v>
      </c>
    </row>
    <row r="445" spans="1:10" ht="23.25" thickBot="1" x14ac:dyDescent="0.3">
      <c r="A445" s="2"/>
      <c r="B445" s="3"/>
      <c r="C445" s="3"/>
      <c r="D445" s="7">
        <v>2</v>
      </c>
      <c r="E445" s="4" t="s">
        <v>10</v>
      </c>
      <c r="F445" s="7">
        <v>9</v>
      </c>
      <c r="G445" s="7">
        <v>1</v>
      </c>
      <c r="H445" s="7"/>
      <c r="I445" s="7"/>
      <c r="J445" s="68">
        <f t="shared" ref="J445:J458" si="87">SUM((F445*3+G445*2+H445*1+I445*0)*100/30)</f>
        <v>96.666666666666671</v>
      </c>
    </row>
    <row r="446" spans="1:10" ht="15.75" thickBot="1" x14ac:dyDescent="0.3">
      <c r="A446" s="2"/>
      <c r="B446" s="3"/>
      <c r="C446" s="3"/>
      <c r="D446" s="7">
        <v>3</v>
      </c>
      <c r="E446" s="4" t="s">
        <v>11</v>
      </c>
      <c r="F446" s="7">
        <v>9</v>
      </c>
      <c r="G446" s="7">
        <v>1</v>
      </c>
      <c r="H446" s="7"/>
      <c r="I446" s="7"/>
      <c r="J446" s="68">
        <f t="shared" si="87"/>
        <v>96.666666666666671</v>
      </c>
    </row>
    <row r="447" spans="1:10" ht="15.75" thickBot="1" x14ac:dyDescent="0.3">
      <c r="A447" s="2"/>
      <c r="B447" s="3"/>
      <c r="C447" s="3"/>
      <c r="D447" s="7">
        <v>4</v>
      </c>
      <c r="E447" s="4" t="s">
        <v>12</v>
      </c>
      <c r="F447" s="7">
        <v>10</v>
      </c>
      <c r="G447" s="7"/>
      <c r="H447" s="7"/>
      <c r="I447" s="7"/>
      <c r="J447" s="68">
        <f t="shared" si="87"/>
        <v>100</v>
      </c>
    </row>
    <row r="448" spans="1:10" ht="15.75" thickBot="1" x14ac:dyDescent="0.3">
      <c r="A448" s="2"/>
      <c r="B448" s="3"/>
      <c r="C448" s="3"/>
      <c r="D448" s="7">
        <v>5</v>
      </c>
      <c r="E448" s="4" t="s">
        <v>13</v>
      </c>
      <c r="F448" s="7">
        <v>9</v>
      </c>
      <c r="G448" s="7">
        <v>1</v>
      </c>
      <c r="H448" s="7"/>
      <c r="I448" s="7"/>
      <c r="J448" s="68">
        <f t="shared" si="87"/>
        <v>96.666666666666671</v>
      </c>
    </row>
    <row r="449" spans="1:10" ht="15.75" thickBot="1" x14ac:dyDescent="0.3">
      <c r="A449" s="2"/>
      <c r="B449" s="3"/>
      <c r="C449" s="3"/>
      <c r="D449" s="7">
        <v>6</v>
      </c>
      <c r="E449" s="4" t="s">
        <v>14</v>
      </c>
      <c r="F449" s="7">
        <v>10</v>
      </c>
      <c r="G449" s="7"/>
      <c r="H449" s="7"/>
      <c r="I449" s="7"/>
      <c r="J449" s="68">
        <f t="shared" si="87"/>
        <v>100</v>
      </c>
    </row>
    <row r="450" spans="1:10" ht="15.75" thickBot="1" x14ac:dyDescent="0.3">
      <c r="A450" s="2"/>
      <c r="B450" s="3"/>
      <c r="C450" s="3"/>
      <c r="D450" s="7">
        <v>7</v>
      </c>
      <c r="E450" s="4" t="s">
        <v>21</v>
      </c>
      <c r="F450" s="7">
        <v>10</v>
      </c>
      <c r="G450" s="7"/>
      <c r="H450" s="7"/>
      <c r="I450" s="7"/>
      <c r="J450" s="68">
        <f t="shared" si="87"/>
        <v>100</v>
      </c>
    </row>
    <row r="451" spans="1:10" ht="15.75" thickBot="1" x14ac:dyDescent="0.3">
      <c r="A451" s="2"/>
      <c r="B451" s="3"/>
      <c r="C451" s="3"/>
      <c r="D451" s="7">
        <v>8</v>
      </c>
      <c r="E451" s="4" t="s">
        <v>27</v>
      </c>
      <c r="F451" s="7">
        <v>10</v>
      </c>
      <c r="G451" s="7"/>
      <c r="H451" s="7"/>
      <c r="I451" s="7"/>
      <c r="J451" s="68">
        <f t="shared" si="87"/>
        <v>100</v>
      </c>
    </row>
    <row r="452" spans="1:10" ht="15.75" thickBot="1" x14ac:dyDescent="0.3">
      <c r="A452" s="2"/>
      <c r="B452" s="3"/>
      <c r="C452" s="3"/>
      <c r="D452" s="7">
        <v>9</v>
      </c>
      <c r="E452" s="4" t="s">
        <v>15</v>
      </c>
      <c r="F452" s="7">
        <v>10</v>
      </c>
      <c r="G452" s="7"/>
      <c r="H452" s="7"/>
      <c r="I452" s="7"/>
      <c r="J452" s="68">
        <f t="shared" si="87"/>
        <v>100</v>
      </c>
    </row>
    <row r="453" spans="1:10" ht="23.25" thickBot="1" x14ac:dyDescent="0.3">
      <c r="A453" s="2"/>
      <c r="B453" s="3"/>
      <c r="C453" s="3"/>
      <c r="D453" s="7">
        <v>10</v>
      </c>
      <c r="E453" s="4" t="s">
        <v>16</v>
      </c>
      <c r="F453" s="7">
        <v>10</v>
      </c>
      <c r="G453" s="7"/>
      <c r="H453" s="7"/>
      <c r="I453" s="7"/>
      <c r="J453" s="68">
        <f t="shared" si="87"/>
        <v>100</v>
      </c>
    </row>
    <row r="454" spans="1:10" ht="15.75" thickBot="1" x14ac:dyDescent="0.3">
      <c r="A454" s="2"/>
      <c r="B454" s="3"/>
      <c r="C454" s="3"/>
      <c r="D454" s="7">
        <v>11</v>
      </c>
      <c r="E454" s="4" t="s">
        <v>20</v>
      </c>
      <c r="F454" s="7">
        <v>10</v>
      </c>
      <c r="G454" s="7"/>
      <c r="H454" s="7"/>
      <c r="I454" s="7"/>
      <c r="J454" s="68">
        <f t="shared" si="87"/>
        <v>100</v>
      </c>
    </row>
    <row r="455" spans="1:10" ht="15.75" thickBot="1" x14ac:dyDescent="0.3">
      <c r="A455" s="2"/>
      <c r="B455" s="3"/>
      <c r="C455" s="3"/>
      <c r="D455" s="7">
        <v>12</v>
      </c>
      <c r="E455" s="4" t="s">
        <v>22</v>
      </c>
      <c r="F455" s="7">
        <v>10</v>
      </c>
      <c r="G455" s="7"/>
      <c r="H455" s="7"/>
      <c r="I455" s="7"/>
      <c r="J455" s="68">
        <f t="shared" si="87"/>
        <v>100</v>
      </c>
    </row>
    <row r="456" spans="1:10" ht="15.75" thickBot="1" x14ac:dyDescent="0.3">
      <c r="A456" s="2"/>
      <c r="B456" s="3"/>
      <c r="C456" s="3"/>
      <c r="D456" s="7">
        <v>13</v>
      </c>
      <c r="E456" s="4" t="s">
        <v>17</v>
      </c>
      <c r="F456" s="7">
        <v>10</v>
      </c>
      <c r="G456" s="7"/>
      <c r="H456" s="7"/>
      <c r="I456" s="7"/>
      <c r="J456" s="68">
        <f t="shared" si="87"/>
        <v>100</v>
      </c>
    </row>
    <row r="457" spans="1:10" ht="15.75" thickBot="1" x14ac:dyDescent="0.3">
      <c r="A457" s="2"/>
      <c r="B457" s="3"/>
      <c r="C457" s="3"/>
      <c r="D457" s="7">
        <v>14</v>
      </c>
      <c r="E457" s="4" t="s">
        <v>18</v>
      </c>
      <c r="F457" s="7">
        <v>10</v>
      </c>
      <c r="G457" s="7"/>
      <c r="H457" s="7"/>
      <c r="I457" s="7"/>
      <c r="J457" s="68">
        <f t="shared" si="87"/>
        <v>100</v>
      </c>
    </row>
    <row r="458" spans="1:10" ht="15.75" thickBot="1" x14ac:dyDescent="0.3">
      <c r="A458" s="2"/>
      <c r="B458" s="3"/>
      <c r="C458" s="3"/>
      <c r="D458" s="7">
        <v>15</v>
      </c>
      <c r="E458" s="4" t="s">
        <v>19</v>
      </c>
      <c r="F458" s="7">
        <v>10</v>
      </c>
      <c r="G458" s="7"/>
      <c r="H458" s="7"/>
      <c r="I458" s="7"/>
      <c r="J458" s="68">
        <f t="shared" si="87"/>
        <v>100</v>
      </c>
    </row>
    <row r="459" spans="1:10" ht="15.75" thickBot="1" x14ac:dyDescent="0.3">
      <c r="A459" s="2"/>
      <c r="B459" s="3"/>
      <c r="C459" s="3"/>
      <c r="D459" s="7"/>
      <c r="E459" s="4" t="s">
        <v>6</v>
      </c>
      <c r="F459" s="79">
        <f>SUM(F444:F458)/15</f>
        <v>9.8000000000000007</v>
      </c>
      <c r="G459" s="79">
        <f t="shared" ref="G459:I459" si="88">SUM(G444:G458)/15</f>
        <v>0.2</v>
      </c>
      <c r="H459" s="79">
        <f t="shared" si="88"/>
        <v>0</v>
      </c>
      <c r="I459" s="79">
        <f t="shared" si="88"/>
        <v>0</v>
      </c>
      <c r="J459" s="80">
        <f>SUM(J444:J458)/15</f>
        <v>99.333333333333329</v>
      </c>
    </row>
    <row r="460" spans="1:10" ht="24" customHeight="1" thickBot="1" x14ac:dyDescent="0.3">
      <c r="A460" s="31" t="s">
        <v>348</v>
      </c>
      <c r="B460" s="269">
        <v>14</v>
      </c>
      <c r="C460" s="259">
        <v>9</v>
      </c>
      <c r="D460" s="33">
        <v>27</v>
      </c>
      <c r="E460" s="261"/>
      <c r="F460" s="267">
        <v>3</v>
      </c>
      <c r="G460" s="267">
        <v>2</v>
      </c>
      <c r="H460" s="13">
        <v>1</v>
      </c>
      <c r="I460" s="13">
        <v>0</v>
      </c>
      <c r="J460" s="263" t="s">
        <v>62</v>
      </c>
    </row>
    <row r="461" spans="1:10" ht="15.75" thickBot="1" x14ac:dyDescent="0.3">
      <c r="A461" s="220" t="s">
        <v>342</v>
      </c>
      <c r="B461" s="273"/>
      <c r="C461" s="260"/>
      <c r="D461" s="32"/>
      <c r="E461" s="262"/>
      <c r="F461" s="260"/>
      <c r="G461" s="260"/>
      <c r="H461" s="14"/>
      <c r="I461" s="14"/>
      <c r="J461" s="264"/>
    </row>
    <row r="462" spans="1:10" ht="15.75" thickBot="1" x14ac:dyDescent="0.3">
      <c r="A462" s="2"/>
      <c r="B462" s="3"/>
      <c r="C462" s="3"/>
      <c r="D462" s="7">
        <v>1</v>
      </c>
      <c r="E462" s="4" t="s">
        <v>9</v>
      </c>
      <c r="F462" s="7">
        <v>8</v>
      </c>
      <c r="G462" s="7">
        <v>1</v>
      </c>
      <c r="H462" s="7"/>
      <c r="I462" s="7"/>
      <c r="J462" s="68">
        <f>SUM((F462*3+G462*2+H462*1+I462*0)*100/27)</f>
        <v>96.296296296296291</v>
      </c>
    </row>
    <row r="463" spans="1:10" ht="23.25" thickBot="1" x14ac:dyDescent="0.3">
      <c r="A463" s="2"/>
      <c r="B463" s="3"/>
      <c r="C463" s="3"/>
      <c r="D463" s="7">
        <v>2</v>
      </c>
      <c r="E463" s="4" t="s">
        <v>10</v>
      </c>
      <c r="F463" s="7">
        <v>7</v>
      </c>
      <c r="G463" s="7">
        <v>1</v>
      </c>
      <c r="H463" s="7">
        <v>1</v>
      </c>
      <c r="I463" s="7"/>
      <c r="J463" s="68">
        <f t="shared" ref="J463:J476" si="89">SUM((F463*3+G463*2+H463*1+I463*0)*100/27)</f>
        <v>88.888888888888886</v>
      </c>
    </row>
    <row r="464" spans="1:10" ht="15.75" thickBot="1" x14ac:dyDescent="0.3">
      <c r="A464" s="2"/>
      <c r="B464" s="3"/>
      <c r="C464" s="3"/>
      <c r="D464" s="7">
        <v>3</v>
      </c>
      <c r="E464" s="4" t="s">
        <v>11</v>
      </c>
      <c r="F464" s="7">
        <v>8</v>
      </c>
      <c r="G464" s="7">
        <v>1</v>
      </c>
      <c r="H464" s="7"/>
      <c r="I464" s="7"/>
      <c r="J464" s="68">
        <f t="shared" si="89"/>
        <v>96.296296296296291</v>
      </c>
    </row>
    <row r="465" spans="1:10" ht="15.75" thickBot="1" x14ac:dyDescent="0.3">
      <c r="A465" s="2"/>
      <c r="B465" s="3"/>
      <c r="C465" s="3"/>
      <c r="D465" s="7">
        <v>4</v>
      </c>
      <c r="E465" s="4" t="s">
        <v>12</v>
      </c>
      <c r="F465" s="7">
        <v>8</v>
      </c>
      <c r="G465" s="7">
        <v>1</v>
      </c>
      <c r="H465" s="7"/>
      <c r="I465" s="7"/>
      <c r="J465" s="68">
        <f t="shared" si="89"/>
        <v>96.296296296296291</v>
      </c>
    </row>
    <row r="466" spans="1:10" ht="15.75" thickBot="1" x14ac:dyDescent="0.3">
      <c r="A466" s="2"/>
      <c r="B466" s="3"/>
      <c r="C466" s="3"/>
      <c r="D466" s="7">
        <v>5</v>
      </c>
      <c r="E466" s="4" t="s">
        <v>13</v>
      </c>
      <c r="F466" s="7">
        <v>8</v>
      </c>
      <c r="G466" s="7">
        <v>1</v>
      </c>
      <c r="H466" s="7"/>
      <c r="I466" s="7"/>
      <c r="J466" s="68">
        <f t="shared" si="89"/>
        <v>96.296296296296291</v>
      </c>
    </row>
    <row r="467" spans="1:10" ht="15.75" thickBot="1" x14ac:dyDescent="0.3">
      <c r="A467" s="2"/>
      <c r="B467" s="3"/>
      <c r="C467" s="3"/>
      <c r="D467" s="7">
        <v>6</v>
      </c>
      <c r="E467" s="4" t="s">
        <v>14</v>
      </c>
      <c r="F467" s="7">
        <v>8</v>
      </c>
      <c r="G467" s="7"/>
      <c r="H467" s="7">
        <v>1</v>
      </c>
      <c r="I467" s="7"/>
      <c r="J467" s="68">
        <f t="shared" si="89"/>
        <v>92.592592592592595</v>
      </c>
    </row>
    <row r="468" spans="1:10" ht="15.75" thickBot="1" x14ac:dyDescent="0.3">
      <c r="A468" s="2"/>
      <c r="B468" s="3"/>
      <c r="C468" s="3"/>
      <c r="D468" s="7">
        <v>7</v>
      </c>
      <c r="E468" s="4" t="s">
        <v>21</v>
      </c>
      <c r="F468" s="7">
        <v>8</v>
      </c>
      <c r="G468" s="7"/>
      <c r="H468" s="7"/>
      <c r="I468" s="7">
        <v>1</v>
      </c>
      <c r="J468" s="68">
        <f t="shared" si="89"/>
        <v>88.888888888888886</v>
      </c>
    </row>
    <row r="469" spans="1:10" ht="15.75" thickBot="1" x14ac:dyDescent="0.3">
      <c r="A469" s="2"/>
      <c r="B469" s="3"/>
      <c r="C469" s="3"/>
      <c r="D469" s="7">
        <v>8</v>
      </c>
      <c r="E469" s="4" t="s">
        <v>27</v>
      </c>
      <c r="F469" s="7">
        <v>8</v>
      </c>
      <c r="G469" s="7"/>
      <c r="H469" s="7">
        <v>1</v>
      </c>
      <c r="I469" s="7"/>
      <c r="J469" s="68">
        <f t="shared" si="89"/>
        <v>92.592592592592595</v>
      </c>
    </row>
    <row r="470" spans="1:10" ht="15.75" thickBot="1" x14ac:dyDescent="0.3">
      <c r="A470" s="2"/>
      <c r="B470" s="3"/>
      <c r="C470" s="3"/>
      <c r="D470" s="7">
        <v>9</v>
      </c>
      <c r="E470" s="4" t="s">
        <v>15</v>
      </c>
      <c r="F470" s="7">
        <v>8</v>
      </c>
      <c r="G470" s="7"/>
      <c r="H470" s="7"/>
      <c r="I470" s="7">
        <v>1</v>
      </c>
      <c r="J470" s="68">
        <f t="shared" si="89"/>
        <v>88.888888888888886</v>
      </c>
    </row>
    <row r="471" spans="1:10" ht="23.25" thickBot="1" x14ac:dyDescent="0.3">
      <c r="A471" s="2"/>
      <c r="B471" s="3"/>
      <c r="C471" s="3"/>
      <c r="D471" s="7">
        <v>10</v>
      </c>
      <c r="E471" s="4" t="s">
        <v>16</v>
      </c>
      <c r="F471" s="7">
        <v>8</v>
      </c>
      <c r="G471" s="7">
        <v>1</v>
      </c>
      <c r="H471" s="7"/>
      <c r="I471" s="7"/>
      <c r="J471" s="68">
        <f t="shared" si="89"/>
        <v>96.296296296296291</v>
      </c>
    </row>
    <row r="472" spans="1:10" ht="15.75" thickBot="1" x14ac:dyDescent="0.3">
      <c r="A472" s="2"/>
      <c r="B472" s="3"/>
      <c r="C472" s="3"/>
      <c r="D472" s="7">
        <v>11</v>
      </c>
      <c r="E472" s="4" t="s">
        <v>20</v>
      </c>
      <c r="F472" s="7">
        <v>9</v>
      </c>
      <c r="G472" s="7"/>
      <c r="H472" s="7"/>
      <c r="I472" s="7"/>
      <c r="J472" s="68">
        <f t="shared" si="89"/>
        <v>100</v>
      </c>
    </row>
    <row r="473" spans="1:10" ht="15.75" thickBot="1" x14ac:dyDescent="0.3">
      <c r="A473" s="2"/>
      <c r="B473" s="3"/>
      <c r="C473" s="3"/>
      <c r="D473" s="7">
        <v>12</v>
      </c>
      <c r="E473" s="4" t="s">
        <v>22</v>
      </c>
      <c r="F473" s="7">
        <v>8</v>
      </c>
      <c r="G473" s="7">
        <v>1</v>
      </c>
      <c r="H473" s="7"/>
      <c r="I473" s="7"/>
      <c r="J473" s="68">
        <f t="shared" si="89"/>
        <v>96.296296296296291</v>
      </c>
    </row>
    <row r="474" spans="1:10" ht="15.75" thickBot="1" x14ac:dyDescent="0.3">
      <c r="A474" s="2"/>
      <c r="B474" s="3"/>
      <c r="C474" s="3"/>
      <c r="D474" s="7">
        <v>13</v>
      </c>
      <c r="E474" s="4" t="s">
        <v>17</v>
      </c>
      <c r="F474" s="7">
        <v>8</v>
      </c>
      <c r="G474" s="7">
        <v>1</v>
      </c>
      <c r="H474" s="7"/>
      <c r="I474" s="7"/>
      <c r="J474" s="68">
        <f t="shared" si="89"/>
        <v>96.296296296296291</v>
      </c>
    </row>
    <row r="475" spans="1:10" ht="15.75" thickBot="1" x14ac:dyDescent="0.3">
      <c r="A475" s="2"/>
      <c r="B475" s="3"/>
      <c r="C475" s="3"/>
      <c r="D475" s="7">
        <v>14</v>
      </c>
      <c r="E475" s="4" t="s">
        <v>18</v>
      </c>
      <c r="F475" s="7">
        <v>8</v>
      </c>
      <c r="G475" s="7">
        <v>1</v>
      </c>
      <c r="H475" s="7"/>
      <c r="I475" s="7"/>
      <c r="J475" s="68">
        <f t="shared" si="89"/>
        <v>96.296296296296291</v>
      </c>
    </row>
    <row r="476" spans="1:10" ht="15.75" thickBot="1" x14ac:dyDescent="0.3">
      <c r="A476" s="2"/>
      <c r="B476" s="3"/>
      <c r="C476" s="3"/>
      <c r="D476" s="7">
        <v>15</v>
      </c>
      <c r="E476" s="4" t="s">
        <v>19</v>
      </c>
      <c r="F476" s="7">
        <v>8</v>
      </c>
      <c r="G476" s="7"/>
      <c r="H476" s="7">
        <v>1</v>
      </c>
      <c r="I476" s="7"/>
      <c r="J476" s="68">
        <f t="shared" si="89"/>
        <v>92.592592592592595</v>
      </c>
    </row>
    <row r="477" spans="1:10" ht="15.75" thickBot="1" x14ac:dyDescent="0.3">
      <c r="A477" s="2"/>
      <c r="B477" s="3"/>
      <c r="C477" s="3"/>
      <c r="D477" s="7"/>
      <c r="E477" s="4" t="s">
        <v>6</v>
      </c>
      <c r="F477" s="79">
        <f>SUM(F462:F476)/15</f>
        <v>8</v>
      </c>
      <c r="G477" s="79">
        <f t="shared" ref="G477:I477" si="90">SUM(G462:G476)/15</f>
        <v>0.6</v>
      </c>
      <c r="H477" s="79">
        <f t="shared" si="90"/>
        <v>0.26666666666666666</v>
      </c>
      <c r="I477" s="79">
        <f t="shared" si="90"/>
        <v>0.13333333333333333</v>
      </c>
      <c r="J477" s="80">
        <f>SUM(J462:J476)/15</f>
        <v>94.320987654321002</v>
      </c>
    </row>
    <row r="478" spans="1:10" ht="15.75" thickBot="1" x14ac:dyDescent="0.3">
      <c r="A478" s="299" t="s">
        <v>53</v>
      </c>
      <c r="B478" s="300"/>
      <c r="C478" s="300"/>
      <c r="D478" s="300"/>
      <c r="E478" s="300"/>
      <c r="F478" s="300"/>
      <c r="G478" s="300"/>
      <c r="H478" s="300"/>
      <c r="I478" s="300"/>
      <c r="J478" s="72"/>
    </row>
    <row r="479" spans="1:10" ht="36.75" thickBot="1" x14ac:dyDescent="0.3">
      <c r="A479" s="224" t="s">
        <v>349</v>
      </c>
      <c r="B479" s="290">
        <v>17</v>
      </c>
      <c r="C479" s="267">
        <v>8</v>
      </c>
      <c r="D479" s="65">
        <v>24</v>
      </c>
      <c r="E479" s="268"/>
      <c r="F479" s="267">
        <v>3</v>
      </c>
      <c r="G479" s="267">
        <v>2</v>
      </c>
      <c r="H479" s="13">
        <v>1</v>
      </c>
      <c r="I479" s="13">
        <v>0</v>
      </c>
      <c r="J479" s="297" t="s">
        <v>62</v>
      </c>
    </row>
    <row r="480" spans="1:10" ht="15.75" thickBot="1" x14ac:dyDescent="0.3">
      <c r="A480" s="32" t="s">
        <v>40</v>
      </c>
      <c r="B480" s="273"/>
      <c r="C480" s="260"/>
      <c r="D480" s="32"/>
      <c r="E480" s="262"/>
      <c r="F480" s="260"/>
      <c r="G480" s="260"/>
      <c r="H480" s="14"/>
      <c r="I480" s="14"/>
      <c r="J480" s="264"/>
    </row>
    <row r="481" spans="1:10" ht="15.75" thickBot="1" x14ac:dyDescent="0.3">
      <c r="A481" s="2"/>
      <c r="B481" s="3"/>
      <c r="C481" s="3"/>
      <c r="D481" s="7">
        <v>1</v>
      </c>
      <c r="E481" s="4" t="s">
        <v>9</v>
      </c>
      <c r="F481" s="7">
        <v>8</v>
      </c>
      <c r="G481" s="7"/>
      <c r="H481" s="7"/>
      <c r="I481" s="7"/>
      <c r="J481" s="68">
        <f>SUM((F481*3+G481*2+H481*1+I481*0)*100/24)</f>
        <v>100</v>
      </c>
    </row>
    <row r="482" spans="1:10" ht="23.25" thickBot="1" x14ac:dyDescent="0.3">
      <c r="A482" s="2"/>
      <c r="B482" s="3"/>
      <c r="C482" s="3"/>
      <c r="D482" s="7">
        <v>2</v>
      </c>
      <c r="E482" s="4" t="s">
        <v>10</v>
      </c>
      <c r="F482" s="7">
        <v>8</v>
      </c>
      <c r="G482" s="7"/>
      <c r="H482" s="7"/>
      <c r="I482" s="7"/>
      <c r="J482" s="68">
        <f t="shared" ref="J482:J495" si="91">SUM((F482*3+G482*2+H482*1+I482*0)*100/24)</f>
        <v>100</v>
      </c>
    </row>
    <row r="483" spans="1:10" ht="15.75" thickBot="1" x14ac:dyDescent="0.3">
      <c r="A483" s="2"/>
      <c r="B483" s="3"/>
      <c r="C483" s="3"/>
      <c r="D483" s="7">
        <v>3</v>
      </c>
      <c r="E483" s="4" t="s">
        <v>11</v>
      </c>
      <c r="F483" s="7">
        <v>8</v>
      </c>
      <c r="G483" s="7"/>
      <c r="H483" s="7"/>
      <c r="I483" s="7"/>
      <c r="J483" s="68">
        <f t="shared" si="91"/>
        <v>100</v>
      </c>
    </row>
    <row r="484" spans="1:10" ht="15.75" thickBot="1" x14ac:dyDescent="0.3">
      <c r="A484" s="2"/>
      <c r="B484" s="3"/>
      <c r="C484" s="3"/>
      <c r="D484" s="7">
        <v>4</v>
      </c>
      <c r="E484" s="4" t="s">
        <v>12</v>
      </c>
      <c r="F484" s="7">
        <v>8</v>
      </c>
      <c r="G484" s="7"/>
      <c r="H484" s="7"/>
      <c r="I484" s="7"/>
      <c r="J484" s="68">
        <f t="shared" si="91"/>
        <v>100</v>
      </c>
    </row>
    <row r="485" spans="1:10" ht="15.75" thickBot="1" x14ac:dyDescent="0.3">
      <c r="A485" s="2"/>
      <c r="B485" s="3"/>
      <c r="C485" s="3"/>
      <c r="D485" s="7">
        <v>5</v>
      </c>
      <c r="E485" s="4" t="s">
        <v>13</v>
      </c>
      <c r="F485" s="7">
        <v>8</v>
      </c>
      <c r="G485" s="7"/>
      <c r="H485" s="7"/>
      <c r="I485" s="7"/>
      <c r="J485" s="68">
        <f t="shared" si="91"/>
        <v>100</v>
      </c>
    </row>
    <row r="486" spans="1:10" ht="15.75" thickBot="1" x14ac:dyDescent="0.3">
      <c r="A486" s="2"/>
      <c r="B486" s="3"/>
      <c r="C486" s="3"/>
      <c r="D486" s="7">
        <v>6</v>
      </c>
      <c r="E486" s="4" t="s">
        <v>14</v>
      </c>
      <c r="F486" s="7">
        <v>8</v>
      </c>
      <c r="G486" s="7"/>
      <c r="H486" s="7"/>
      <c r="I486" s="7"/>
      <c r="J486" s="68">
        <f t="shared" si="91"/>
        <v>100</v>
      </c>
    </row>
    <row r="487" spans="1:10" ht="15.75" thickBot="1" x14ac:dyDescent="0.3">
      <c r="A487" s="2"/>
      <c r="B487" s="3"/>
      <c r="C487" s="3"/>
      <c r="D487" s="7">
        <v>7</v>
      </c>
      <c r="E487" s="4" t="s">
        <v>21</v>
      </c>
      <c r="F487" s="7">
        <v>8</v>
      </c>
      <c r="G487" s="7"/>
      <c r="H487" s="7"/>
      <c r="I487" s="7"/>
      <c r="J487" s="68">
        <f t="shared" si="91"/>
        <v>100</v>
      </c>
    </row>
    <row r="488" spans="1:10" ht="15.75" thickBot="1" x14ac:dyDescent="0.3">
      <c r="A488" s="2"/>
      <c r="B488" s="3"/>
      <c r="C488" s="3"/>
      <c r="D488" s="7">
        <v>8</v>
      </c>
      <c r="E488" s="4" t="s">
        <v>27</v>
      </c>
      <c r="F488" s="7">
        <v>7</v>
      </c>
      <c r="G488" s="7">
        <v>1</v>
      </c>
      <c r="H488" s="7"/>
      <c r="I488" s="7"/>
      <c r="J488" s="68">
        <f t="shared" si="91"/>
        <v>95.833333333333329</v>
      </c>
    </row>
    <row r="489" spans="1:10" ht="15.75" thickBot="1" x14ac:dyDescent="0.3">
      <c r="A489" s="2"/>
      <c r="B489" s="3"/>
      <c r="C489" s="3"/>
      <c r="D489" s="7">
        <v>9</v>
      </c>
      <c r="E489" s="4" t="s">
        <v>15</v>
      </c>
      <c r="F489" s="7">
        <v>3</v>
      </c>
      <c r="G489" s="7">
        <v>5</v>
      </c>
      <c r="H489" s="7"/>
      <c r="I489" s="7"/>
      <c r="J489" s="68">
        <f t="shared" si="91"/>
        <v>79.166666666666671</v>
      </c>
    </row>
    <row r="490" spans="1:10" ht="23.25" thickBot="1" x14ac:dyDescent="0.3">
      <c r="A490" s="2"/>
      <c r="B490" s="3"/>
      <c r="C490" s="3"/>
      <c r="D490" s="7">
        <v>10</v>
      </c>
      <c r="E490" s="4" t="s">
        <v>16</v>
      </c>
      <c r="F490" s="7">
        <v>6</v>
      </c>
      <c r="G490" s="7">
        <v>2</v>
      </c>
      <c r="H490" s="7"/>
      <c r="I490" s="7"/>
      <c r="J490" s="68">
        <f t="shared" si="91"/>
        <v>91.666666666666671</v>
      </c>
    </row>
    <row r="491" spans="1:10" ht="15.75" thickBot="1" x14ac:dyDescent="0.3">
      <c r="A491" s="2"/>
      <c r="B491" s="3"/>
      <c r="C491" s="3"/>
      <c r="D491" s="7">
        <v>11</v>
      </c>
      <c r="E491" s="4" t="s">
        <v>20</v>
      </c>
      <c r="F491" s="7">
        <v>8</v>
      </c>
      <c r="G491" s="7"/>
      <c r="H491" s="7"/>
      <c r="I491" s="7"/>
      <c r="J491" s="68">
        <f t="shared" si="91"/>
        <v>100</v>
      </c>
    </row>
    <row r="492" spans="1:10" ht="15.75" thickBot="1" x14ac:dyDescent="0.3">
      <c r="A492" s="2"/>
      <c r="B492" s="3"/>
      <c r="C492" s="3"/>
      <c r="D492" s="7">
        <v>12</v>
      </c>
      <c r="E492" s="4" t="s">
        <v>22</v>
      </c>
      <c r="F492" s="7">
        <v>7</v>
      </c>
      <c r="G492" s="7">
        <v>1</v>
      </c>
      <c r="H492" s="7"/>
      <c r="I492" s="7"/>
      <c r="J492" s="68">
        <f t="shared" si="91"/>
        <v>95.833333333333329</v>
      </c>
    </row>
    <row r="493" spans="1:10" ht="15.75" thickBot="1" x14ac:dyDescent="0.3">
      <c r="A493" s="2"/>
      <c r="B493" s="3"/>
      <c r="C493" s="3"/>
      <c r="D493" s="7">
        <v>13</v>
      </c>
      <c r="E493" s="4" t="s">
        <v>17</v>
      </c>
      <c r="F493" s="7">
        <v>6</v>
      </c>
      <c r="G493" s="7">
        <v>2</v>
      </c>
      <c r="H493" s="7"/>
      <c r="I493" s="7"/>
      <c r="J493" s="68">
        <f t="shared" si="91"/>
        <v>91.666666666666671</v>
      </c>
    </row>
    <row r="494" spans="1:10" ht="15.75" thickBot="1" x14ac:dyDescent="0.3">
      <c r="A494" s="2"/>
      <c r="B494" s="3"/>
      <c r="C494" s="3"/>
      <c r="D494" s="7">
        <v>14</v>
      </c>
      <c r="E494" s="4" t="s">
        <v>18</v>
      </c>
      <c r="F494" s="7">
        <v>7</v>
      </c>
      <c r="G494" s="7">
        <v>1</v>
      </c>
      <c r="H494" s="7"/>
      <c r="I494" s="7"/>
      <c r="J494" s="68">
        <f t="shared" si="91"/>
        <v>95.833333333333329</v>
      </c>
    </row>
    <row r="495" spans="1:10" ht="15.75" thickBot="1" x14ac:dyDescent="0.3">
      <c r="A495" s="2"/>
      <c r="B495" s="3"/>
      <c r="C495" s="3"/>
      <c r="D495" s="7">
        <v>15</v>
      </c>
      <c r="E495" s="4" t="s">
        <v>19</v>
      </c>
      <c r="F495" s="7">
        <v>8</v>
      </c>
      <c r="G495" s="7"/>
      <c r="H495" s="7"/>
      <c r="I495" s="7"/>
      <c r="J495" s="68">
        <f t="shared" si="91"/>
        <v>100</v>
      </c>
    </row>
    <row r="496" spans="1:10" ht="15.75" thickBot="1" x14ac:dyDescent="0.3">
      <c r="A496" s="2"/>
      <c r="B496" s="3"/>
      <c r="C496" s="3"/>
      <c r="D496" s="7"/>
      <c r="E496" s="4" t="s">
        <v>6</v>
      </c>
      <c r="F496" s="79">
        <f>SUM(F481:F495)/15</f>
        <v>7.2</v>
      </c>
      <c r="G496" s="79">
        <f t="shared" ref="G496:I496" si="92">SUM(G481:G495)/15</f>
        <v>0.8</v>
      </c>
      <c r="H496" s="79">
        <f t="shared" si="92"/>
        <v>0</v>
      </c>
      <c r="I496" s="79">
        <f t="shared" si="92"/>
        <v>0</v>
      </c>
      <c r="J496" s="80">
        <f>SUM(J481:J495)/15</f>
        <v>96.666666666666657</v>
      </c>
    </row>
    <row r="497" spans="1:10" ht="24.75" thickBot="1" x14ac:dyDescent="0.3">
      <c r="A497" s="31" t="s">
        <v>350</v>
      </c>
      <c r="B497" s="269">
        <v>17</v>
      </c>
      <c r="C497" s="259">
        <v>8</v>
      </c>
      <c r="D497" s="33">
        <v>24</v>
      </c>
      <c r="E497" s="261"/>
      <c r="F497" s="267">
        <v>3</v>
      </c>
      <c r="G497" s="267">
        <v>2</v>
      </c>
      <c r="H497" s="13">
        <v>1</v>
      </c>
      <c r="I497" s="13">
        <v>0</v>
      </c>
      <c r="J497" s="297" t="s">
        <v>62</v>
      </c>
    </row>
    <row r="498" spans="1:10" ht="15.75" thickBot="1" x14ac:dyDescent="0.3">
      <c r="A498" s="220" t="s">
        <v>185</v>
      </c>
      <c r="B498" s="273"/>
      <c r="C498" s="260"/>
      <c r="D498" s="32"/>
      <c r="E498" s="262"/>
      <c r="F498" s="260"/>
      <c r="G498" s="260"/>
      <c r="H498" s="14"/>
      <c r="I498" s="14"/>
      <c r="J498" s="264"/>
    </row>
    <row r="499" spans="1:10" ht="15.75" thickBot="1" x14ac:dyDescent="0.3">
      <c r="A499" s="2"/>
      <c r="B499" s="3"/>
      <c r="C499" s="3"/>
      <c r="D499" s="7">
        <v>1</v>
      </c>
      <c r="E499" s="4" t="s">
        <v>9</v>
      </c>
      <c r="F499" s="7">
        <v>3</v>
      </c>
      <c r="G499" s="7">
        <v>5</v>
      </c>
      <c r="H499" s="7"/>
      <c r="I499" s="7"/>
      <c r="J499" s="68">
        <f>SUM((F499*3+G499*2+H499*1+I499*0)*100/24)</f>
        <v>79.166666666666671</v>
      </c>
    </row>
    <row r="500" spans="1:10" ht="23.25" thickBot="1" x14ac:dyDescent="0.3">
      <c r="A500" s="2"/>
      <c r="B500" s="3"/>
      <c r="C500" s="3"/>
      <c r="D500" s="7">
        <v>2</v>
      </c>
      <c r="E500" s="4" t="s">
        <v>10</v>
      </c>
      <c r="F500" s="7">
        <v>4</v>
      </c>
      <c r="G500" s="7">
        <v>4</v>
      </c>
      <c r="H500" s="7"/>
      <c r="I500" s="7"/>
      <c r="J500" s="68">
        <f t="shared" ref="J500:J513" si="93">SUM((F500*3+G500*2+H500*1+I500*0)*100/24)</f>
        <v>83.333333333333329</v>
      </c>
    </row>
    <row r="501" spans="1:10" ht="15.75" thickBot="1" x14ac:dyDescent="0.3">
      <c r="A501" s="2"/>
      <c r="B501" s="3"/>
      <c r="C501" s="3"/>
      <c r="D501" s="7">
        <v>3</v>
      </c>
      <c r="E501" s="4" t="s">
        <v>11</v>
      </c>
      <c r="F501" s="7">
        <v>5</v>
      </c>
      <c r="G501" s="7">
        <v>3</v>
      </c>
      <c r="H501" s="7"/>
      <c r="I501" s="7"/>
      <c r="J501" s="68">
        <f t="shared" si="93"/>
        <v>87.5</v>
      </c>
    </row>
    <row r="502" spans="1:10" ht="15.75" thickBot="1" x14ac:dyDescent="0.3">
      <c r="A502" s="2"/>
      <c r="B502" s="3"/>
      <c r="C502" s="3"/>
      <c r="D502" s="7">
        <v>4</v>
      </c>
      <c r="E502" s="4" t="s">
        <v>12</v>
      </c>
      <c r="F502" s="7">
        <v>7</v>
      </c>
      <c r="G502" s="7">
        <v>1</v>
      </c>
      <c r="H502" s="7"/>
      <c r="I502" s="7"/>
      <c r="J502" s="68">
        <f t="shared" si="93"/>
        <v>95.833333333333329</v>
      </c>
    </row>
    <row r="503" spans="1:10" ht="15.75" thickBot="1" x14ac:dyDescent="0.3">
      <c r="A503" s="2"/>
      <c r="B503" s="3"/>
      <c r="C503" s="3"/>
      <c r="D503" s="7">
        <v>5</v>
      </c>
      <c r="E503" s="4" t="s">
        <v>13</v>
      </c>
      <c r="F503" s="7">
        <v>4</v>
      </c>
      <c r="G503" s="7">
        <v>4</v>
      </c>
      <c r="H503" s="7"/>
      <c r="I503" s="7"/>
      <c r="J503" s="68">
        <f t="shared" si="93"/>
        <v>83.333333333333329</v>
      </c>
    </row>
    <row r="504" spans="1:10" ht="15.75" thickBot="1" x14ac:dyDescent="0.3">
      <c r="A504" s="2"/>
      <c r="B504" s="3"/>
      <c r="C504" s="3"/>
      <c r="D504" s="7">
        <v>6</v>
      </c>
      <c r="E504" s="4" t="s">
        <v>14</v>
      </c>
      <c r="F504" s="7">
        <v>5</v>
      </c>
      <c r="G504" s="7">
        <v>3</v>
      </c>
      <c r="H504" s="7"/>
      <c r="I504" s="7"/>
      <c r="J504" s="68">
        <f t="shared" si="93"/>
        <v>87.5</v>
      </c>
    </row>
    <row r="505" spans="1:10" ht="15.75" thickBot="1" x14ac:dyDescent="0.3">
      <c r="A505" s="2"/>
      <c r="B505" s="3"/>
      <c r="C505" s="3"/>
      <c r="D505" s="7">
        <v>7</v>
      </c>
      <c r="E505" s="4" t="s">
        <v>21</v>
      </c>
      <c r="F505" s="7">
        <v>8</v>
      </c>
      <c r="G505" s="7"/>
      <c r="H505" s="7"/>
      <c r="I505" s="7"/>
      <c r="J505" s="68">
        <f t="shared" si="93"/>
        <v>100</v>
      </c>
    </row>
    <row r="506" spans="1:10" ht="15.75" thickBot="1" x14ac:dyDescent="0.3">
      <c r="A506" s="2"/>
      <c r="B506" s="3"/>
      <c r="C506" s="3"/>
      <c r="D506" s="7">
        <v>8</v>
      </c>
      <c r="E506" s="4" t="s">
        <v>27</v>
      </c>
      <c r="F506" s="7">
        <v>5</v>
      </c>
      <c r="G506" s="7">
        <v>3</v>
      </c>
      <c r="H506" s="7"/>
      <c r="I506" s="7"/>
      <c r="J506" s="68">
        <f t="shared" si="93"/>
        <v>87.5</v>
      </c>
    </row>
    <row r="507" spans="1:10" ht="15.75" thickBot="1" x14ac:dyDescent="0.3">
      <c r="A507" s="2"/>
      <c r="B507" s="3"/>
      <c r="C507" s="3"/>
      <c r="D507" s="7">
        <v>9</v>
      </c>
      <c r="E507" s="4" t="s">
        <v>15</v>
      </c>
      <c r="F507" s="7">
        <v>4</v>
      </c>
      <c r="G507" s="7">
        <v>3</v>
      </c>
      <c r="H507" s="7">
        <v>1</v>
      </c>
      <c r="I507" s="7"/>
      <c r="J507" s="68">
        <f t="shared" si="93"/>
        <v>79.166666666666671</v>
      </c>
    </row>
    <row r="508" spans="1:10" ht="23.25" thickBot="1" x14ac:dyDescent="0.3">
      <c r="A508" s="2"/>
      <c r="B508" s="3"/>
      <c r="C508" s="3"/>
      <c r="D508" s="7">
        <v>10</v>
      </c>
      <c r="E508" s="4" t="s">
        <v>16</v>
      </c>
      <c r="F508" s="7">
        <v>5</v>
      </c>
      <c r="G508" s="7">
        <v>3</v>
      </c>
      <c r="H508" s="7"/>
      <c r="I508" s="7"/>
      <c r="J508" s="68">
        <f t="shared" si="93"/>
        <v>87.5</v>
      </c>
    </row>
    <row r="509" spans="1:10" ht="15.75" thickBot="1" x14ac:dyDescent="0.3">
      <c r="A509" s="2"/>
      <c r="B509" s="3"/>
      <c r="C509" s="3"/>
      <c r="D509" s="7">
        <v>11</v>
      </c>
      <c r="E509" s="4" t="s">
        <v>20</v>
      </c>
      <c r="F509" s="7">
        <v>6</v>
      </c>
      <c r="G509" s="7">
        <v>2</v>
      </c>
      <c r="H509" s="7"/>
      <c r="I509" s="7"/>
      <c r="J509" s="68">
        <f t="shared" si="93"/>
        <v>91.666666666666671</v>
      </c>
    </row>
    <row r="510" spans="1:10" ht="15.75" thickBot="1" x14ac:dyDescent="0.3">
      <c r="A510" s="2"/>
      <c r="B510" s="3"/>
      <c r="C510" s="3"/>
      <c r="D510" s="7">
        <v>12</v>
      </c>
      <c r="E510" s="4" t="s">
        <v>22</v>
      </c>
      <c r="F510" s="7">
        <v>4</v>
      </c>
      <c r="G510" s="7">
        <v>3</v>
      </c>
      <c r="H510" s="7">
        <v>1</v>
      </c>
      <c r="I510" s="7"/>
      <c r="J510" s="68">
        <f t="shared" si="93"/>
        <v>79.166666666666671</v>
      </c>
    </row>
    <row r="511" spans="1:10" ht="15.75" thickBot="1" x14ac:dyDescent="0.3">
      <c r="A511" s="2"/>
      <c r="B511" s="3"/>
      <c r="C511" s="3"/>
      <c r="D511" s="7">
        <v>13</v>
      </c>
      <c r="E511" s="4" t="s">
        <v>17</v>
      </c>
      <c r="F511" s="7">
        <v>8</v>
      </c>
      <c r="G511" s="7"/>
      <c r="H511" s="7"/>
      <c r="I511" s="7"/>
      <c r="J511" s="68">
        <f t="shared" si="93"/>
        <v>100</v>
      </c>
    </row>
    <row r="512" spans="1:10" ht="15.75" thickBot="1" x14ac:dyDescent="0.3">
      <c r="A512" s="2"/>
      <c r="B512" s="3"/>
      <c r="C512" s="3"/>
      <c r="D512" s="7">
        <v>14</v>
      </c>
      <c r="E512" s="4" t="s">
        <v>18</v>
      </c>
      <c r="F512" s="7">
        <v>3</v>
      </c>
      <c r="G512" s="7">
        <v>4</v>
      </c>
      <c r="H512" s="7">
        <v>1</v>
      </c>
      <c r="I512" s="7"/>
      <c r="J512" s="68">
        <f t="shared" si="93"/>
        <v>75</v>
      </c>
    </row>
    <row r="513" spans="1:10" ht="15.75" thickBot="1" x14ac:dyDescent="0.3">
      <c r="A513" s="2"/>
      <c r="B513" s="3"/>
      <c r="C513" s="3"/>
      <c r="D513" s="7">
        <v>15</v>
      </c>
      <c r="E513" s="4" t="s">
        <v>19</v>
      </c>
      <c r="F513" s="7">
        <v>5</v>
      </c>
      <c r="G513" s="7">
        <v>3</v>
      </c>
      <c r="H513" s="7"/>
      <c r="I513" s="7"/>
      <c r="J513" s="68">
        <f t="shared" si="93"/>
        <v>87.5</v>
      </c>
    </row>
    <row r="514" spans="1:10" ht="15.75" thickBot="1" x14ac:dyDescent="0.3">
      <c r="A514" s="2"/>
      <c r="B514" s="3"/>
      <c r="C514" s="3"/>
      <c r="D514" s="7"/>
      <c r="E514" s="4" t="s">
        <v>6</v>
      </c>
      <c r="F514" s="79">
        <f>SUM(F499:F513)/15</f>
        <v>5.0666666666666664</v>
      </c>
      <c r="G514" s="79">
        <f t="shared" ref="G514:I514" si="94">SUM(G499:G513)/15</f>
        <v>2.7333333333333334</v>
      </c>
      <c r="H514" s="79">
        <f t="shared" si="94"/>
        <v>0.2</v>
      </c>
      <c r="I514" s="79">
        <f t="shared" si="94"/>
        <v>0</v>
      </c>
      <c r="J514" s="80">
        <f>SUM(J499:J513)/15</f>
        <v>86.944444444444429</v>
      </c>
    </row>
    <row r="515" spans="1:10" ht="24.75" thickBot="1" x14ac:dyDescent="0.3">
      <c r="A515" s="31" t="s">
        <v>351</v>
      </c>
      <c r="B515" s="269">
        <v>17</v>
      </c>
      <c r="C515" s="259">
        <v>8</v>
      </c>
      <c r="D515" s="33">
        <v>24</v>
      </c>
      <c r="E515" s="261"/>
      <c r="F515" s="267">
        <v>3</v>
      </c>
      <c r="G515" s="267">
        <v>2</v>
      </c>
      <c r="H515" s="13">
        <v>1</v>
      </c>
      <c r="I515" s="13">
        <v>0</v>
      </c>
      <c r="J515" s="297" t="s">
        <v>62</v>
      </c>
    </row>
    <row r="516" spans="1:10" ht="15.75" thickBot="1" x14ac:dyDescent="0.3">
      <c r="A516" s="220" t="s">
        <v>161</v>
      </c>
      <c r="B516" s="273"/>
      <c r="C516" s="260"/>
      <c r="D516" s="32"/>
      <c r="E516" s="262"/>
      <c r="F516" s="260"/>
      <c r="G516" s="260"/>
      <c r="H516" s="14"/>
      <c r="I516" s="14"/>
      <c r="J516" s="264"/>
    </row>
    <row r="517" spans="1:10" ht="15.75" thickBot="1" x14ac:dyDescent="0.3">
      <c r="A517" s="2"/>
      <c r="B517" s="3"/>
      <c r="C517" s="3"/>
      <c r="D517" s="7">
        <v>1</v>
      </c>
      <c r="E517" s="4" t="s">
        <v>9</v>
      </c>
      <c r="F517" s="7">
        <v>7</v>
      </c>
      <c r="G517" s="7">
        <v>1</v>
      </c>
      <c r="H517" s="7"/>
      <c r="I517" s="7"/>
      <c r="J517" s="68">
        <f>SUM((F517*3+G517*2+H517*1+I517*0)*100/24)</f>
        <v>95.833333333333329</v>
      </c>
    </row>
    <row r="518" spans="1:10" ht="23.25" thickBot="1" x14ac:dyDescent="0.3">
      <c r="A518" s="2"/>
      <c r="B518" s="3"/>
      <c r="C518" s="3"/>
      <c r="D518" s="7">
        <v>2</v>
      </c>
      <c r="E518" s="4" t="s">
        <v>10</v>
      </c>
      <c r="F518" s="7">
        <v>8</v>
      </c>
      <c r="G518" s="7"/>
      <c r="H518" s="7"/>
      <c r="I518" s="7"/>
      <c r="J518" s="68">
        <f t="shared" ref="J518:J531" si="95">SUM((F518*3+G518*2+H518*1+I518*0)*100/24)</f>
        <v>100</v>
      </c>
    </row>
    <row r="519" spans="1:10" ht="15.75" thickBot="1" x14ac:dyDescent="0.3">
      <c r="A519" s="2"/>
      <c r="B519" s="3"/>
      <c r="C519" s="3"/>
      <c r="D519" s="7">
        <v>3</v>
      </c>
      <c r="E519" s="4" t="s">
        <v>11</v>
      </c>
      <c r="F519" s="7">
        <v>8</v>
      </c>
      <c r="G519" s="7"/>
      <c r="H519" s="7"/>
      <c r="I519" s="7"/>
      <c r="J519" s="68">
        <f t="shared" si="95"/>
        <v>100</v>
      </c>
    </row>
    <row r="520" spans="1:10" ht="15.75" thickBot="1" x14ac:dyDescent="0.3">
      <c r="A520" s="2"/>
      <c r="B520" s="3"/>
      <c r="C520" s="3"/>
      <c r="D520" s="7">
        <v>4</v>
      </c>
      <c r="E520" s="4" t="s">
        <v>12</v>
      </c>
      <c r="F520" s="7">
        <v>8</v>
      </c>
      <c r="G520" s="7"/>
      <c r="H520" s="7"/>
      <c r="I520" s="7"/>
      <c r="J520" s="68">
        <f t="shared" si="95"/>
        <v>100</v>
      </c>
    </row>
    <row r="521" spans="1:10" ht="15.75" thickBot="1" x14ac:dyDescent="0.3">
      <c r="A521" s="2"/>
      <c r="B521" s="3"/>
      <c r="C521" s="3"/>
      <c r="D521" s="7">
        <v>5</v>
      </c>
      <c r="E521" s="4" t="s">
        <v>13</v>
      </c>
      <c r="F521" s="7">
        <v>7</v>
      </c>
      <c r="G521" s="7">
        <v>1</v>
      </c>
      <c r="H521" s="7"/>
      <c r="I521" s="7"/>
      <c r="J521" s="68">
        <f t="shared" si="95"/>
        <v>95.833333333333329</v>
      </c>
    </row>
    <row r="522" spans="1:10" ht="15.75" thickBot="1" x14ac:dyDescent="0.3">
      <c r="A522" s="2"/>
      <c r="B522" s="3"/>
      <c r="C522" s="3"/>
      <c r="D522" s="7">
        <v>6</v>
      </c>
      <c r="E522" s="4" t="s">
        <v>14</v>
      </c>
      <c r="F522" s="7">
        <v>7</v>
      </c>
      <c r="G522" s="7">
        <v>1</v>
      </c>
      <c r="H522" s="7"/>
      <c r="I522" s="7"/>
      <c r="J522" s="68">
        <f t="shared" si="95"/>
        <v>95.833333333333329</v>
      </c>
    </row>
    <row r="523" spans="1:10" ht="15.75" thickBot="1" x14ac:dyDescent="0.3">
      <c r="A523" s="2"/>
      <c r="B523" s="3"/>
      <c r="C523" s="3"/>
      <c r="D523" s="7">
        <v>7</v>
      </c>
      <c r="E523" s="4" t="s">
        <v>21</v>
      </c>
      <c r="F523" s="7">
        <v>8</v>
      </c>
      <c r="G523" s="7"/>
      <c r="H523" s="7"/>
      <c r="I523" s="7"/>
      <c r="J523" s="68">
        <f t="shared" si="95"/>
        <v>100</v>
      </c>
    </row>
    <row r="524" spans="1:10" ht="15.75" thickBot="1" x14ac:dyDescent="0.3">
      <c r="A524" s="2"/>
      <c r="B524" s="3"/>
      <c r="C524" s="3"/>
      <c r="D524" s="7">
        <v>8</v>
      </c>
      <c r="E524" s="4" t="s">
        <v>27</v>
      </c>
      <c r="F524" s="7">
        <v>8</v>
      </c>
      <c r="G524" s="7"/>
      <c r="H524" s="7"/>
      <c r="I524" s="7"/>
      <c r="J524" s="68">
        <f t="shared" si="95"/>
        <v>100</v>
      </c>
    </row>
    <row r="525" spans="1:10" ht="15.75" thickBot="1" x14ac:dyDescent="0.3">
      <c r="A525" s="2"/>
      <c r="B525" s="3"/>
      <c r="C525" s="3"/>
      <c r="D525" s="7">
        <v>9</v>
      </c>
      <c r="E525" s="4" t="s">
        <v>15</v>
      </c>
      <c r="F525" s="7">
        <v>7</v>
      </c>
      <c r="G525" s="7">
        <v>1</v>
      </c>
      <c r="H525" s="7"/>
      <c r="I525" s="7"/>
      <c r="J525" s="68">
        <f t="shared" si="95"/>
        <v>95.833333333333329</v>
      </c>
    </row>
    <row r="526" spans="1:10" ht="23.25" thickBot="1" x14ac:dyDescent="0.3">
      <c r="A526" s="2"/>
      <c r="B526" s="3"/>
      <c r="C526" s="3"/>
      <c r="D526" s="7">
        <v>10</v>
      </c>
      <c r="E526" s="4" t="s">
        <v>16</v>
      </c>
      <c r="F526" s="7">
        <v>8</v>
      </c>
      <c r="G526" s="7"/>
      <c r="H526" s="7"/>
      <c r="I526" s="7"/>
      <c r="J526" s="68">
        <f t="shared" si="95"/>
        <v>100</v>
      </c>
    </row>
    <row r="527" spans="1:10" ht="15.75" thickBot="1" x14ac:dyDescent="0.3">
      <c r="A527" s="2"/>
      <c r="B527" s="3"/>
      <c r="C527" s="3"/>
      <c r="D527" s="7">
        <v>11</v>
      </c>
      <c r="E527" s="4" t="s">
        <v>20</v>
      </c>
      <c r="F527" s="7">
        <v>8</v>
      </c>
      <c r="G527" s="7"/>
      <c r="H527" s="7"/>
      <c r="I527" s="7"/>
      <c r="J527" s="68">
        <f t="shared" si="95"/>
        <v>100</v>
      </c>
    </row>
    <row r="528" spans="1:10" ht="15.75" thickBot="1" x14ac:dyDescent="0.3">
      <c r="A528" s="2"/>
      <c r="B528" s="3"/>
      <c r="C528" s="3"/>
      <c r="D528" s="7">
        <v>12</v>
      </c>
      <c r="E528" s="4" t="s">
        <v>22</v>
      </c>
      <c r="F528" s="7">
        <v>8</v>
      </c>
      <c r="G528" s="7"/>
      <c r="H528" s="7"/>
      <c r="I528" s="7"/>
      <c r="J528" s="68">
        <f t="shared" si="95"/>
        <v>100</v>
      </c>
    </row>
    <row r="529" spans="1:10" ht="15.75" thickBot="1" x14ac:dyDescent="0.3">
      <c r="A529" s="2"/>
      <c r="B529" s="3"/>
      <c r="C529" s="3"/>
      <c r="D529" s="7">
        <v>13</v>
      </c>
      <c r="E529" s="4" t="s">
        <v>17</v>
      </c>
      <c r="F529" s="7">
        <v>8</v>
      </c>
      <c r="G529" s="7"/>
      <c r="H529" s="7"/>
      <c r="I529" s="7"/>
      <c r="J529" s="68">
        <f t="shared" si="95"/>
        <v>100</v>
      </c>
    </row>
    <row r="530" spans="1:10" ht="15.75" thickBot="1" x14ac:dyDescent="0.3">
      <c r="A530" s="2"/>
      <c r="B530" s="3"/>
      <c r="C530" s="3"/>
      <c r="D530" s="7">
        <v>14</v>
      </c>
      <c r="E530" s="4" t="s">
        <v>18</v>
      </c>
      <c r="F530" s="7">
        <v>8</v>
      </c>
      <c r="G530" s="7"/>
      <c r="H530" s="7"/>
      <c r="I530" s="7"/>
      <c r="J530" s="68">
        <f t="shared" si="95"/>
        <v>100</v>
      </c>
    </row>
    <row r="531" spans="1:10" ht="15.75" thickBot="1" x14ac:dyDescent="0.3">
      <c r="A531" s="2"/>
      <c r="B531" s="3"/>
      <c r="C531" s="3"/>
      <c r="D531" s="7">
        <v>15</v>
      </c>
      <c r="E531" s="4" t="s">
        <v>19</v>
      </c>
      <c r="F531" s="7">
        <v>8</v>
      </c>
      <c r="G531" s="7"/>
      <c r="H531" s="7"/>
      <c r="I531" s="7"/>
      <c r="J531" s="68">
        <f t="shared" si="95"/>
        <v>100</v>
      </c>
    </row>
    <row r="532" spans="1:10" ht="15.75" thickBot="1" x14ac:dyDescent="0.3">
      <c r="A532" s="2"/>
      <c r="B532" s="3"/>
      <c r="C532" s="3"/>
      <c r="D532" s="7"/>
      <c r="E532" s="4" t="s">
        <v>6</v>
      </c>
      <c r="F532" s="79">
        <f>SUM(F517:F531)/15</f>
        <v>7.7333333333333334</v>
      </c>
      <c r="G532" s="79">
        <f t="shared" ref="G532:I532" si="96">SUM(G517:G531)/15</f>
        <v>0.26666666666666666</v>
      </c>
      <c r="H532" s="79">
        <f t="shared" si="96"/>
        <v>0</v>
      </c>
      <c r="I532" s="79">
        <f t="shared" si="96"/>
        <v>0</v>
      </c>
      <c r="J532" s="80">
        <f>SUM(J517:J531)/15</f>
        <v>98.8888888888889</v>
      </c>
    </row>
    <row r="533" spans="1:10" ht="36.75" thickBot="1" x14ac:dyDescent="0.3">
      <c r="A533" s="31" t="s">
        <v>352</v>
      </c>
      <c r="B533" s="269">
        <v>17</v>
      </c>
      <c r="C533" s="259">
        <v>8</v>
      </c>
      <c r="D533" s="33">
        <v>24</v>
      </c>
      <c r="E533" s="261"/>
      <c r="F533" s="267">
        <v>3</v>
      </c>
      <c r="G533" s="267">
        <v>2</v>
      </c>
      <c r="H533" s="13">
        <v>1</v>
      </c>
      <c r="I533" s="13">
        <v>0</v>
      </c>
      <c r="J533" s="297" t="s">
        <v>62</v>
      </c>
    </row>
    <row r="534" spans="1:10" ht="15.75" thickBot="1" x14ac:dyDescent="0.3">
      <c r="A534" s="220" t="s">
        <v>186</v>
      </c>
      <c r="B534" s="273"/>
      <c r="C534" s="260"/>
      <c r="D534" s="32"/>
      <c r="E534" s="262"/>
      <c r="F534" s="260"/>
      <c r="G534" s="260"/>
      <c r="H534" s="14"/>
      <c r="I534" s="14"/>
      <c r="J534" s="264"/>
    </row>
    <row r="535" spans="1:10" ht="15.75" thickBot="1" x14ac:dyDescent="0.3">
      <c r="A535" s="2"/>
      <c r="B535" s="3"/>
      <c r="C535" s="3"/>
      <c r="D535" s="7">
        <v>1</v>
      </c>
      <c r="E535" s="4" t="s">
        <v>9</v>
      </c>
      <c r="F535" s="7">
        <v>8</v>
      </c>
      <c r="G535" s="7"/>
      <c r="H535" s="7"/>
      <c r="I535" s="7"/>
      <c r="J535" s="68">
        <f>SUM((F535*3+G535*2+H535*1+I535*0)*100/24)</f>
        <v>100</v>
      </c>
    </row>
    <row r="536" spans="1:10" ht="23.25" thickBot="1" x14ac:dyDescent="0.3">
      <c r="A536" s="2"/>
      <c r="B536" s="3"/>
      <c r="C536" s="3"/>
      <c r="D536" s="7">
        <v>2</v>
      </c>
      <c r="E536" s="4" t="s">
        <v>10</v>
      </c>
      <c r="F536" s="7">
        <v>8</v>
      </c>
      <c r="G536" s="7"/>
      <c r="H536" s="7"/>
      <c r="I536" s="7"/>
      <c r="J536" s="68">
        <f t="shared" ref="J536:J549" si="97">SUM((F536*3+G536*2+H536*1+I536*0)*100/24)</f>
        <v>100</v>
      </c>
    </row>
    <row r="537" spans="1:10" ht="15.75" thickBot="1" x14ac:dyDescent="0.3">
      <c r="A537" s="2"/>
      <c r="B537" s="3"/>
      <c r="C537" s="3"/>
      <c r="D537" s="7">
        <v>3</v>
      </c>
      <c r="E537" s="4" t="s">
        <v>11</v>
      </c>
      <c r="F537" s="7">
        <v>8</v>
      </c>
      <c r="G537" s="7"/>
      <c r="H537" s="7"/>
      <c r="I537" s="7"/>
      <c r="J537" s="68">
        <f t="shared" si="97"/>
        <v>100</v>
      </c>
    </row>
    <row r="538" spans="1:10" ht="15.75" thickBot="1" x14ac:dyDescent="0.3">
      <c r="A538" s="2"/>
      <c r="B538" s="3"/>
      <c r="C538" s="3"/>
      <c r="D538" s="7">
        <v>4</v>
      </c>
      <c r="E538" s="4" t="s">
        <v>12</v>
      </c>
      <c r="F538" s="7">
        <v>8</v>
      </c>
      <c r="G538" s="7"/>
      <c r="H538" s="7"/>
      <c r="I538" s="7"/>
      <c r="J538" s="68">
        <f t="shared" si="97"/>
        <v>100</v>
      </c>
    </row>
    <row r="539" spans="1:10" ht="15.75" thickBot="1" x14ac:dyDescent="0.3">
      <c r="A539" s="2"/>
      <c r="B539" s="3"/>
      <c r="C539" s="3"/>
      <c r="D539" s="7">
        <v>5</v>
      </c>
      <c r="E539" s="4" t="s">
        <v>13</v>
      </c>
      <c r="F539" s="7">
        <v>8</v>
      </c>
      <c r="G539" s="7"/>
      <c r="H539" s="7"/>
      <c r="I539" s="7"/>
      <c r="J539" s="68">
        <f t="shared" si="97"/>
        <v>100</v>
      </c>
    </row>
    <row r="540" spans="1:10" ht="15.75" thickBot="1" x14ac:dyDescent="0.3">
      <c r="A540" s="2"/>
      <c r="B540" s="3"/>
      <c r="C540" s="3"/>
      <c r="D540" s="7">
        <v>6</v>
      </c>
      <c r="E540" s="4" t="s">
        <v>14</v>
      </c>
      <c r="F540" s="7">
        <v>8</v>
      </c>
      <c r="G540" s="7"/>
      <c r="H540" s="7"/>
      <c r="I540" s="7"/>
      <c r="J540" s="68">
        <f t="shared" si="97"/>
        <v>100</v>
      </c>
    </row>
    <row r="541" spans="1:10" ht="15.75" thickBot="1" x14ac:dyDescent="0.3">
      <c r="A541" s="2"/>
      <c r="B541" s="3"/>
      <c r="C541" s="3"/>
      <c r="D541" s="7">
        <v>7</v>
      </c>
      <c r="E541" s="4" t="s">
        <v>21</v>
      </c>
      <c r="F541" s="7">
        <v>8</v>
      </c>
      <c r="G541" s="7"/>
      <c r="H541" s="7"/>
      <c r="I541" s="7"/>
      <c r="J541" s="68">
        <f t="shared" si="97"/>
        <v>100</v>
      </c>
    </row>
    <row r="542" spans="1:10" ht="15.75" thickBot="1" x14ac:dyDescent="0.3">
      <c r="A542" s="2"/>
      <c r="B542" s="3"/>
      <c r="C542" s="3"/>
      <c r="D542" s="7">
        <v>8</v>
      </c>
      <c r="E542" s="4" t="s">
        <v>27</v>
      </c>
      <c r="F542" s="7">
        <v>8</v>
      </c>
      <c r="G542" s="7"/>
      <c r="H542" s="7"/>
      <c r="I542" s="7"/>
      <c r="J542" s="68">
        <f t="shared" si="97"/>
        <v>100</v>
      </c>
    </row>
    <row r="543" spans="1:10" ht="15.75" thickBot="1" x14ac:dyDescent="0.3">
      <c r="A543" s="2"/>
      <c r="B543" s="3"/>
      <c r="C543" s="3"/>
      <c r="D543" s="7">
        <v>9</v>
      </c>
      <c r="E543" s="4" t="s">
        <v>15</v>
      </c>
      <c r="F543" s="7">
        <v>8</v>
      </c>
      <c r="G543" s="7"/>
      <c r="H543" s="7"/>
      <c r="I543" s="7"/>
      <c r="J543" s="68">
        <f t="shared" si="97"/>
        <v>100</v>
      </c>
    </row>
    <row r="544" spans="1:10" ht="23.25" thickBot="1" x14ac:dyDescent="0.3">
      <c r="A544" s="2"/>
      <c r="B544" s="3"/>
      <c r="C544" s="3"/>
      <c r="D544" s="7">
        <v>10</v>
      </c>
      <c r="E544" s="4" t="s">
        <v>16</v>
      </c>
      <c r="F544" s="7">
        <v>8</v>
      </c>
      <c r="G544" s="7"/>
      <c r="H544" s="7"/>
      <c r="I544" s="7"/>
      <c r="J544" s="68">
        <f t="shared" si="97"/>
        <v>100</v>
      </c>
    </row>
    <row r="545" spans="1:10" ht="15.75" thickBot="1" x14ac:dyDescent="0.3">
      <c r="A545" s="2"/>
      <c r="B545" s="3"/>
      <c r="C545" s="3"/>
      <c r="D545" s="7">
        <v>11</v>
      </c>
      <c r="E545" s="4" t="s">
        <v>20</v>
      </c>
      <c r="F545" s="7">
        <v>8</v>
      </c>
      <c r="G545" s="7"/>
      <c r="H545" s="7"/>
      <c r="I545" s="7"/>
      <c r="J545" s="68">
        <f t="shared" si="97"/>
        <v>100</v>
      </c>
    </row>
    <row r="546" spans="1:10" ht="15.75" thickBot="1" x14ac:dyDescent="0.3">
      <c r="A546" s="2"/>
      <c r="B546" s="3"/>
      <c r="C546" s="3"/>
      <c r="D546" s="7">
        <v>12</v>
      </c>
      <c r="E546" s="4" t="s">
        <v>22</v>
      </c>
      <c r="F546" s="7">
        <v>8</v>
      </c>
      <c r="G546" s="7"/>
      <c r="H546" s="7"/>
      <c r="I546" s="7"/>
      <c r="J546" s="68">
        <f t="shared" si="97"/>
        <v>100</v>
      </c>
    </row>
    <row r="547" spans="1:10" ht="15.75" thickBot="1" x14ac:dyDescent="0.3">
      <c r="A547" s="2"/>
      <c r="B547" s="3"/>
      <c r="C547" s="3"/>
      <c r="D547" s="7">
        <v>13</v>
      </c>
      <c r="E547" s="4" t="s">
        <v>17</v>
      </c>
      <c r="F547" s="7">
        <v>8</v>
      </c>
      <c r="G547" s="7"/>
      <c r="H547" s="7"/>
      <c r="I547" s="7"/>
      <c r="J547" s="68">
        <f t="shared" si="97"/>
        <v>100</v>
      </c>
    </row>
    <row r="548" spans="1:10" ht="15.75" thickBot="1" x14ac:dyDescent="0.3">
      <c r="A548" s="2"/>
      <c r="B548" s="3"/>
      <c r="C548" s="3"/>
      <c r="D548" s="7">
        <v>14</v>
      </c>
      <c r="E548" s="4" t="s">
        <v>18</v>
      </c>
      <c r="F548" s="7">
        <v>7</v>
      </c>
      <c r="G548" s="7">
        <v>1</v>
      </c>
      <c r="H548" s="7"/>
      <c r="I548" s="7"/>
      <c r="J548" s="68">
        <f t="shared" si="97"/>
        <v>95.833333333333329</v>
      </c>
    </row>
    <row r="549" spans="1:10" ht="15.75" thickBot="1" x14ac:dyDescent="0.3">
      <c r="A549" s="2"/>
      <c r="B549" s="3"/>
      <c r="C549" s="3"/>
      <c r="D549" s="7">
        <v>15</v>
      </c>
      <c r="E549" s="4" t="s">
        <v>19</v>
      </c>
      <c r="F549" s="7">
        <v>7</v>
      </c>
      <c r="G549" s="7">
        <v>1</v>
      </c>
      <c r="H549" s="7"/>
      <c r="I549" s="7"/>
      <c r="J549" s="68">
        <f t="shared" si="97"/>
        <v>95.833333333333329</v>
      </c>
    </row>
    <row r="550" spans="1:10" ht="15.75" thickBot="1" x14ac:dyDescent="0.3">
      <c r="A550" s="2"/>
      <c r="B550" s="3"/>
      <c r="C550" s="3"/>
      <c r="D550" s="7"/>
      <c r="E550" s="4" t="s">
        <v>6</v>
      </c>
      <c r="F550" s="79">
        <f>SUM(F535:F549)/15</f>
        <v>7.8666666666666663</v>
      </c>
      <c r="G550" s="79">
        <f t="shared" ref="G550:I550" si="98">SUM(G535:G549)/15</f>
        <v>0.13333333333333333</v>
      </c>
      <c r="H550" s="79">
        <f t="shared" si="98"/>
        <v>0</v>
      </c>
      <c r="I550" s="79">
        <f t="shared" si="98"/>
        <v>0</v>
      </c>
      <c r="J550" s="80">
        <f>SUM(J535:J549)/15</f>
        <v>99.444444444444429</v>
      </c>
    </row>
    <row r="551" spans="1:10" ht="48.75" thickBot="1" x14ac:dyDescent="0.3">
      <c r="A551" s="31" t="s">
        <v>353</v>
      </c>
      <c r="B551" s="269">
        <v>17</v>
      </c>
      <c r="C551" s="259">
        <v>8</v>
      </c>
      <c r="D551" s="33">
        <v>24</v>
      </c>
      <c r="E551" s="261"/>
      <c r="F551" s="267">
        <v>3</v>
      </c>
      <c r="G551" s="267">
        <v>2</v>
      </c>
      <c r="H551" s="13">
        <v>1</v>
      </c>
      <c r="I551" s="13">
        <v>0</v>
      </c>
      <c r="J551" s="297" t="s">
        <v>62</v>
      </c>
    </row>
    <row r="552" spans="1:10" ht="15.75" thickBot="1" x14ac:dyDescent="0.3">
      <c r="A552" s="32" t="s">
        <v>24</v>
      </c>
      <c r="B552" s="273"/>
      <c r="C552" s="260"/>
      <c r="D552" s="32"/>
      <c r="E552" s="262"/>
      <c r="F552" s="260"/>
      <c r="G552" s="260"/>
      <c r="H552" s="14"/>
      <c r="I552" s="14"/>
      <c r="J552" s="264"/>
    </row>
    <row r="553" spans="1:10" ht="15.75" thickBot="1" x14ac:dyDescent="0.3">
      <c r="A553" s="2"/>
      <c r="B553" s="3"/>
      <c r="C553" s="3"/>
      <c r="D553" s="7">
        <v>1</v>
      </c>
      <c r="E553" s="4" t="s">
        <v>9</v>
      </c>
      <c r="F553" s="7">
        <v>8</v>
      </c>
      <c r="G553" s="7"/>
      <c r="H553" s="7"/>
      <c r="I553" s="7"/>
      <c r="J553" s="68">
        <f>SUM((F553*3+G553*2+H553*1+I553*0)*100/24)</f>
        <v>100</v>
      </c>
    </row>
    <row r="554" spans="1:10" ht="23.25" thickBot="1" x14ac:dyDescent="0.3">
      <c r="A554" s="2"/>
      <c r="B554" s="3"/>
      <c r="C554" s="3"/>
      <c r="D554" s="7">
        <v>2</v>
      </c>
      <c r="E554" s="4" t="s">
        <v>10</v>
      </c>
      <c r="F554" s="7">
        <v>8</v>
      </c>
      <c r="G554" s="7"/>
      <c r="H554" s="7"/>
      <c r="I554" s="7"/>
      <c r="J554" s="68">
        <f t="shared" ref="J554:J567" si="99">SUM((F554*3+G554*2+H554*1+I554*0)*100/24)</f>
        <v>100</v>
      </c>
    </row>
    <row r="555" spans="1:10" ht="15.75" thickBot="1" x14ac:dyDescent="0.3">
      <c r="A555" s="2"/>
      <c r="B555" s="3"/>
      <c r="C555" s="3"/>
      <c r="D555" s="7">
        <v>3</v>
      </c>
      <c r="E555" s="4" t="s">
        <v>11</v>
      </c>
      <c r="F555" s="7">
        <v>8</v>
      </c>
      <c r="G555" s="7"/>
      <c r="H555" s="7"/>
      <c r="I555" s="7"/>
      <c r="J555" s="68">
        <f t="shared" si="99"/>
        <v>100</v>
      </c>
    </row>
    <row r="556" spans="1:10" ht="15.75" thickBot="1" x14ac:dyDescent="0.3">
      <c r="A556" s="2"/>
      <c r="B556" s="3"/>
      <c r="C556" s="3"/>
      <c r="D556" s="7">
        <v>4</v>
      </c>
      <c r="E556" s="4" t="s">
        <v>12</v>
      </c>
      <c r="F556" s="7">
        <v>8</v>
      </c>
      <c r="G556" s="7"/>
      <c r="H556" s="7"/>
      <c r="I556" s="7"/>
      <c r="J556" s="68">
        <f t="shared" si="99"/>
        <v>100</v>
      </c>
    </row>
    <row r="557" spans="1:10" ht="15.75" thickBot="1" x14ac:dyDescent="0.3">
      <c r="A557" s="2"/>
      <c r="B557" s="3"/>
      <c r="C557" s="3"/>
      <c r="D557" s="7">
        <v>5</v>
      </c>
      <c r="E557" s="4" t="s">
        <v>13</v>
      </c>
      <c r="F557" s="7">
        <v>8</v>
      </c>
      <c r="G557" s="7"/>
      <c r="H557" s="7"/>
      <c r="I557" s="7"/>
      <c r="J557" s="68">
        <f t="shared" si="99"/>
        <v>100</v>
      </c>
    </row>
    <row r="558" spans="1:10" ht="15.75" thickBot="1" x14ac:dyDescent="0.3">
      <c r="A558" s="2"/>
      <c r="B558" s="3"/>
      <c r="C558" s="3"/>
      <c r="D558" s="7">
        <v>6</v>
      </c>
      <c r="E558" s="4" t="s">
        <v>14</v>
      </c>
      <c r="F558" s="7">
        <v>8</v>
      </c>
      <c r="G558" s="7"/>
      <c r="H558" s="7"/>
      <c r="I558" s="7"/>
      <c r="J558" s="68">
        <f t="shared" si="99"/>
        <v>100</v>
      </c>
    </row>
    <row r="559" spans="1:10" ht="15.75" thickBot="1" x14ac:dyDescent="0.3">
      <c r="A559" s="2"/>
      <c r="B559" s="3"/>
      <c r="C559" s="3"/>
      <c r="D559" s="7">
        <v>7</v>
      </c>
      <c r="E559" s="4" t="s">
        <v>21</v>
      </c>
      <c r="F559" s="7">
        <v>8</v>
      </c>
      <c r="G559" s="7"/>
      <c r="H559" s="7"/>
      <c r="I559" s="7"/>
      <c r="J559" s="68">
        <f t="shared" si="99"/>
        <v>100</v>
      </c>
    </row>
    <row r="560" spans="1:10" ht="15.75" thickBot="1" x14ac:dyDescent="0.3">
      <c r="A560" s="2"/>
      <c r="B560" s="3"/>
      <c r="C560" s="3"/>
      <c r="D560" s="7">
        <v>8</v>
      </c>
      <c r="E560" s="4" t="s">
        <v>27</v>
      </c>
      <c r="F560" s="7">
        <v>7</v>
      </c>
      <c r="G560" s="7">
        <v>1</v>
      </c>
      <c r="H560" s="7"/>
      <c r="I560" s="7"/>
      <c r="J560" s="68">
        <f t="shared" si="99"/>
        <v>95.833333333333329</v>
      </c>
    </row>
    <row r="561" spans="1:10" ht="15.75" thickBot="1" x14ac:dyDescent="0.3">
      <c r="A561" s="2"/>
      <c r="B561" s="3"/>
      <c r="C561" s="3"/>
      <c r="D561" s="7">
        <v>9</v>
      </c>
      <c r="E561" s="4" t="s">
        <v>15</v>
      </c>
      <c r="F561" s="7">
        <v>8</v>
      </c>
      <c r="G561" s="7"/>
      <c r="H561" s="7"/>
      <c r="I561" s="7"/>
      <c r="J561" s="68">
        <f t="shared" si="99"/>
        <v>100</v>
      </c>
    </row>
    <row r="562" spans="1:10" ht="23.25" thickBot="1" x14ac:dyDescent="0.3">
      <c r="A562" s="2"/>
      <c r="B562" s="3"/>
      <c r="C562" s="3"/>
      <c r="D562" s="7">
        <v>10</v>
      </c>
      <c r="E562" s="4" t="s">
        <v>16</v>
      </c>
      <c r="F562" s="7">
        <v>8</v>
      </c>
      <c r="G562" s="7"/>
      <c r="H562" s="7"/>
      <c r="I562" s="7"/>
      <c r="J562" s="68">
        <f t="shared" si="99"/>
        <v>100</v>
      </c>
    </row>
    <row r="563" spans="1:10" ht="15.75" thickBot="1" x14ac:dyDescent="0.3">
      <c r="A563" s="2"/>
      <c r="B563" s="3"/>
      <c r="C563" s="3"/>
      <c r="D563" s="7">
        <v>11</v>
      </c>
      <c r="E563" s="4" t="s">
        <v>20</v>
      </c>
      <c r="F563" s="7">
        <v>7</v>
      </c>
      <c r="G563" s="7">
        <v>1</v>
      </c>
      <c r="H563" s="7"/>
      <c r="I563" s="7"/>
      <c r="J563" s="68">
        <f t="shared" si="99"/>
        <v>95.833333333333329</v>
      </c>
    </row>
    <row r="564" spans="1:10" ht="15.75" thickBot="1" x14ac:dyDescent="0.3">
      <c r="A564" s="2"/>
      <c r="B564" s="3"/>
      <c r="C564" s="3"/>
      <c r="D564" s="7">
        <v>12</v>
      </c>
      <c r="E564" s="4" t="s">
        <v>22</v>
      </c>
      <c r="F564" s="7">
        <v>8</v>
      </c>
      <c r="G564" s="7"/>
      <c r="H564" s="7"/>
      <c r="I564" s="7"/>
      <c r="J564" s="68">
        <f t="shared" si="99"/>
        <v>100</v>
      </c>
    </row>
    <row r="565" spans="1:10" ht="15.75" thickBot="1" x14ac:dyDescent="0.3">
      <c r="A565" s="2"/>
      <c r="B565" s="3"/>
      <c r="C565" s="3"/>
      <c r="D565" s="7">
        <v>13</v>
      </c>
      <c r="E565" s="4" t="s">
        <v>17</v>
      </c>
      <c r="F565" s="7">
        <v>8</v>
      </c>
      <c r="G565" s="7"/>
      <c r="H565" s="7"/>
      <c r="I565" s="7"/>
      <c r="J565" s="68">
        <f t="shared" si="99"/>
        <v>100</v>
      </c>
    </row>
    <row r="566" spans="1:10" ht="15.75" thickBot="1" x14ac:dyDescent="0.3">
      <c r="A566" s="2"/>
      <c r="B566" s="3"/>
      <c r="C566" s="3"/>
      <c r="D566" s="7">
        <v>14</v>
      </c>
      <c r="E566" s="4" t="s">
        <v>18</v>
      </c>
      <c r="F566" s="7">
        <v>7</v>
      </c>
      <c r="G566" s="7">
        <v>1</v>
      </c>
      <c r="H566" s="7"/>
      <c r="I566" s="7"/>
      <c r="J566" s="68">
        <f t="shared" si="99"/>
        <v>95.833333333333329</v>
      </c>
    </row>
    <row r="567" spans="1:10" ht="15.75" thickBot="1" x14ac:dyDescent="0.3">
      <c r="A567" s="2"/>
      <c r="B567" s="3"/>
      <c r="C567" s="3"/>
      <c r="D567" s="7">
        <v>15</v>
      </c>
      <c r="E567" s="4" t="s">
        <v>19</v>
      </c>
      <c r="F567" s="7">
        <v>7</v>
      </c>
      <c r="G567" s="7">
        <v>1</v>
      </c>
      <c r="H567" s="7"/>
      <c r="I567" s="7"/>
      <c r="J567" s="68">
        <f t="shared" si="99"/>
        <v>95.833333333333329</v>
      </c>
    </row>
    <row r="568" spans="1:10" ht="15.75" thickBot="1" x14ac:dyDescent="0.3">
      <c r="A568" s="2"/>
      <c r="B568" s="3"/>
      <c r="C568" s="3"/>
      <c r="D568" s="7"/>
      <c r="E568" s="4" t="s">
        <v>6</v>
      </c>
      <c r="F568" s="79">
        <f>SUM(F553:F567)/15</f>
        <v>7.7333333333333334</v>
      </c>
      <c r="G568" s="79">
        <f t="shared" ref="G568:I568" si="100">SUM(G553:G567)/15</f>
        <v>0.26666666666666666</v>
      </c>
      <c r="H568" s="79">
        <f t="shared" si="100"/>
        <v>0</v>
      </c>
      <c r="I568" s="79">
        <f t="shared" si="100"/>
        <v>0</v>
      </c>
      <c r="J568" s="80">
        <f>SUM(J553:J567)/15</f>
        <v>98.888888888888886</v>
      </c>
    </row>
    <row r="569" spans="1:10" ht="65.25" customHeight="1" thickBot="1" x14ac:dyDescent="0.3">
      <c r="A569" s="31" t="s">
        <v>354</v>
      </c>
      <c r="B569" s="269">
        <v>17</v>
      </c>
      <c r="C569" s="259">
        <v>8</v>
      </c>
      <c r="D569" s="33">
        <v>24</v>
      </c>
      <c r="E569" s="261"/>
      <c r="F569" s="267">
        <v>3</v>
      </c>
      <c r="G569" s="267">
        <v>2</v>
      </c>
      <c r="H569" s="13">
        <v>1</v>
      </c>
      <c r="I569" s="13">
        <v>0</v>
      </c>
      <c r="J569" s="297" t="s">
        <v>62</v>
      </c>
    </row>
    <row r="570" spans="1:10" ht="15.75" thickBot="1" x14ac:dyDescent="0.3">
      <c r="A570" s="32" t="s">
        <v>41</v>
      </c>
      <c r="B570" s="273"/>
      <c r="C570" s="260"/>
      <c r="D570" s="32"/>
      <c r="E570" s="262"/>
      <c r="F570" s="260"/>
      <c r="G570" s="260"/>
      <c r="H570" s="14"/>
      <c r="I570" s="14"/>
      <c r="J570" s="264"/>
    </row>
    <row r="571" spans="1:10" ht="15.75" thickBot="1" x14ac:dyDescent="0.3">
      <c r="A571" s="2"/>
      <c r="B571" s="3"/>
      <c r="C571" s="3"/>
      <c r="D571" s="7">
        <v>1</v>
      </c>
      <c r="E571" s="4" t="s">
        <v>9</v>
      </c>
      <c r="F571" s="7">
        <v>7</v>
      </c>
      <c r="G571" s="7">
        <v>1</v>
      </c>
      <c r="H571" s="7"/>
      <c r="I571" s="7"/>
      <c r="J571" s="68">
        <f>SUM((F571*3+G571*2+H571*1+I571*0)*100/24)</f>
        <v>95.833333333333329</v>
      </c>
    </row>
    <row r="572" spans="1:10" ht="23.25" thickBot="1" x14ac:dyDescent="0.3">
      <c r="A572" s="2"/>
      <c r="B572" s="3"/>
      <c r="C572" s="3"/>
      <c r="D572" s="7">
        <v>2</v>
      </c>
      <c r="E572" s="4" t="s">
        <v>10</v>
      </c>
      <c r="F572" s="7">
        <v>8</v>
      </c>
      <c r="G572" s="7"/>
      <c r="H572" s="7"/>
      <c r="I572" s="7"/>
      <c r="J572" s="68">
        <f t="shared" ref="J572:J585" si="101">SUM((F572*3+G572*2+H572*1+I572*0)*100/24)</f>
        <v>100</v>
      </c>
    </row>
    <row r="573" spans="1:10" ht="15.75" thickBot="1" x14ac:dyDescent="0.3">
      <c r="A573" s="2"/>
      <c r="B573" s="3"/>
      <c r="C573" s="3"/>
      <c r="D573" s="7">
        <v>3</v>
      </c>
      <c r="E573" s="4" t="s">
        <v>11</v>
      </c>
      <c r="F573" s="7">
        <v>7</v>
      </c>
      <c r="G573" s="7">
        <v>1</v>
      </c>
      <c r="H573" s="7"/>
      <c r="I573" s="7"/>
      <c r="J573" s="68">
        <f t="shared" si="101"/>
        <v>95.833333333333329</v>
      </c>
    </row>
    <row r="574" spans="1:10" ht="15.75" thickBot="1" x14ac:dyDescent="0.3">
      <c r="A574" s="2"/>
      <c r="B574" s="3"/>
      <c r="C574" s="3"/>
      <c r="D574" s="7">
        <v>4</v>
      </c>
      <c r="E574" s="4" t="s">
        <v>12</v>
      </c>
      <c r="F574" s="7">
        <v>8</v>
      </c>
      <c r="G574" s="7"/>
      <c r="H574" s="7"/>
      <c r="I574" s="7"/>
      <c r="J574" s="68">
        <f t="shared" si="101"/>
        <v>100</v>
      </c>
    </row>
    <row r="575" spans="1:10" ht="15.75" thickBot="1" x14ac:dyDescent="0.3">
      <c r="A575" s="2"/>
      <c r="B575" s="3"/>
      <c r="C575" s="3"/>
      <c r="D575" s="7">
        <v>5</v>
      </c>
      <c r="E575" s="4" t="s">
        <v>13</v>
      </c>
      <c r="F575" s="7">
        <v>7</v>
      </c>
      <c r="G575" s="7">
        <v>1</v>
      </c>
      <c r="H575" s="7"/>
      <c r="I575" s="7"/>
      <c r="J575" s="68">
        <f t="shared" si="101"/>
        <v>95.833333333333329</v>
      </c>
    </row>
    <row r="576" spans="1:10" ht="15.75" thickBot="1" x14ac:dyDescent="0.3">
      <c r="A576" s="2"/>
      <c r="B576" s="3"/>
      <c r="C576" s="3"/>
      <c r="D576" s="7">
        <v>6</v>
      </c>
      <c r="E576" s="4" t="s">
        <v>14</v>
      </c>
      <c r="F576" s="7">
        <v>6</v>
      </c>
      <c r="G576" s="7">
        <v>2</v>
      </c>
      <c r="H576" s="7"/>
      <c r="I576" s="7"/>
      <c r="J576" s="68">
        <f t="shared" si="101"/>
        <v>91.666666666666671</v>
      </c>
    </row>
    <row r="577" spans="1:10" ht="15.75" thickBot="1" x14ac:dyDescent="0.3">
      <c r="A577" s="2"/>
      <c r="B577" s="3"/>
      <c r="C577" s="3"/>
      <c r="D577" s="7">
        <v>7</v>
      </c>
      <c r="E577" s="4" t="s">
        <v>21</v>
      </c>
      <c r="F577" s="7">
        <v>8</v>
      </c>
      <c r="G577" s="7"/>
      <c r="H577" s="7"/>
      <c r="I577" s="7"/>
      <c r="J577" s="68">
        <f t="shared" si="101"/>
        <v>100</v>
      </c>
    </row>
    <row r="578" spans="1:10" ht="15.75" thickBot="1" x14ac:dyDescent="0.3">
      <c r="A578" s="2"/>
      <c r="B578" s="3"/>
      <c r="C578" s="3"/>
      <c r="D578" s="7">
        <v>8</v>
      </c>
      <c r="E578" s="4" t="s">
        <v>27</v>
      </c>
      <c r="F578" s="7">
        <v>8</v>
      </c>
      <c r="G578" s="7"/>
      <c r="H578" s="7"/>
      <c r="I578" s="7"/>
      <c r="J578" s="68">
        <f t="shared" si="101"/>
        <v>100</v>
      </c>
    </row>
    <row r="579" spans="1:10" ht="15.75" thickBot="1" x14ac:dyDescent="0.3">
      <c r="A579" s="2"/>
      <c r="B579" s="3"/>
      <c r="C579" s="3"/>
      <c r="D579" s="7">
        <v>9</v>
      </c>
      <c r="E579" s="4" t="s">
        <v>15</v>
      </c>
      <c r="F579" s="7">
        <v>5</v>
      </c>
      <c r="G579" s="7">
        <v>3</v>
      </c>
      <c r="H579" s="7"/>
      <c r="I579" s="7"/>
      <c r="J579" s="68">
        <f t="shared" si="101"/>
        <v>87.5</v>
      </c>
    </row>
    <row r="580" spans="1:10" ht="23.25" thickBot="1" x14ac:dyDescent="0.3">
      <c r="A580" s="2"/>
      <c r="B580" s="3"/>
      <c r="C580" s="3"/>
      <c r="D580" s="7">
        <v>10</v>
      </c>
      <c r="E580" s="4" t="s">
        <v>16</v>
      </c>
      <c r="F580" s="7">
        <v>8</v>
      </c>
      <c r="G580" s="7"/>
      <c r="H580" s="7"/>
      <c r="I580" s="7"/>
      <c r="J580" s="68">
        <f t="shared" si="101"/>
        <v>100</v>
      </c>
    </row>
    <row r="581" spans="1:10" ht="15.75" thickBot="1" x14ac:dyDescent="0.3">
      <c r="A581" s="2"/>
      <c r="B581" s="3"/>
      <c r="C581" s="3"/>
      <c r="D581" s="7">
        <v>11</v>
      </c>
      <c r="E581" s="4" t="s">
        <v>20</v>
      </c>
      <c r="F581" s="7">
        <v>7</v>
      </c>
      <c r="G581" s="7">
        <v>1</v>
      </c>
      <c r="H581" s="7"/>
      <c r="I581" s="7"/>
      <c r="J581" s="68">
        <f t="shared" si="101"/>
        <v>95.833333333333329</v>
      </c>
    </row>
    <row r="582" spans="1:10" ht="15.75" thickBot="1" x14ac:dyDescent="0.3">
      <c r="A582" s="2"/>
      <c r="B582" s="3"/>
      <c r="C582" s="3"/>
      <c r="D582" s="7">
        <v>12</v>
      </c>
      <c r="E582" s="4" t="s">
        <v>22</v>
      </c>
      <c r="F582" s="7">
        <v>8</v>
      </c>
      <c r="G582" s="7"/>
      <c r="H582" s="7"/>
      <c r="I582" s="7"/>
      <c r="J582" s="68">
        <f t="shared" si="101"/>
        <v>100</v>
      </c>
    </row>
    <row r="583" spans="1:10" ht="15.75" thickBot="1" x14ac:dyDescent="0.3">
      <c r="A583" s="2"/>
      <c r="B583" s="3"/>
      <c r="C583" s="3"/>
      <c r="D583" s="7">
        <v>13</v>
      </c>
      <c r="E583" s="4" t="s">
        <v>17</v>
      </c>
      <c r="F583" s="7">
        <v>8</v>
      </c>
      <c r="G583" s="7"/>
      <c r="H583" s="7"/>
      <c r="I583" s="7"/>
      <c r="J583" s="68">
        <f t="shared" si="101"/>
        <v>100</v>
      </c>
    </row>
    <row r="584" spans="1:10" ht="15.75" thickBot="1" x14ac:dyDescent="0.3">
      <c r="A584" s="2"/>
      <c r="B584" s="3"/>
      <c r="C584" s="3"/>
      <c r="D584" s="7">
        <v>14</v>
      </c>
      <c r="E584" s="4" t="s">
        <v>18</v>
      </c>
      <c r="F584" s="7">
        <v>8</v>
      </c>
      <c r="G584" s="7"/>
      <c r="H584" s="7"/>
      <c r="I584" s="7"/>
      <c r="J584" s="68">
        <f t="shared" si="101"/>
        <v>100</v>
      </c>
    </row>
    <row r="585" spans="1:10" ht="15.75" thickBot="1" x14ac:dyDescent="0.3">
      <c r="A585" s="2"/>
      <c r="B585" s="3"/>
      <c r="C585" s="3"/>
      <c r="D585" s="7">
        <v>15</v>
      </c>
      <c r="E585" s="4" t="s">
        <v>19</v>
      </c>
      <c r="F585" s="7">
        <v>7</v>
      </c>
      <c r="G585" s="7">
        <v>1</v>
      </c>
      <c r="H585" s="7"/>
      <c r="I585" s="7"/>
      <c r="J585" s="68">
        <f t="shared" si="101"/>
        <v>95.833333333333329</v>
      </c>
    </row>
    <row r="586" spans="1:10" ht="15.75" thickBot="1" x14ac:dyDescent="0.3">
      <c r="A586" s="2"/>
      <c r="B586" s="3"/>
      <c r="C586" s="3"/>
      <c r="D586" s="7"/>
      <c r="E586" s="4" t="s">
        <v>6</v>
      </c>
      <c r="F586" s="79">
        <f>SUM(F571:F585)/15</f>
        <v>7.333333333333333</v>
      </c>
      <c r="G586" s="79">
        <f t="shared" ref="G586:I586" si="102">SUM(G571:G585)/15</f>
        <v>0.66666666666666663</v>
      </c>
      <c r="H586" s="79">
        <f t="shared" si="102"/>
        <v>0</v>
      </c>
      <c r="I586" s="79">
        <f t="shared" si="102"/>
        <v>0</v>
      </c>
      <c r="J586" s="80">
        <f>SUM(J571:J585)/15</f>
        <v>97.222222222222214</v>
      </c>
    </row>
    <row r="587" spans="1:10" ht="24.75" thickBot="1" x14ac:dyDescent="0.3">
      <c r="A587" s="31" t="s">
        <v>355</v>
      </c>
      <c r="B587" s="269">
        <v>17</v>
      </c>
      <c r="C587" s="259">
        <v>8</v>
      </c>
      <c r="D587" s="33">
        <v>24</v>
      </c>
      <c r="E587" s="261"/>
      <c r="F587" s="267">
        <v>3</v>
      </c>
      <c r="G587" s="267">
        <v>2</v>
      </c>
      <c r="H587" s="13">
        <v>1</v>
      </c>
      <c r="I587" s="13">
        <v>0</v>
      </c>
      <c r="J587" s="297" t="s">
        <v>62</v>
      </c>
    </row>
    <row r="588" spans="1:10" ht="15.75" thickBot="1" x14ac:dyDescent="0.3">
      <c r="A588" s="32" t="s">
        <v>32</v>
      </c>
      <c r="B588" s="273"/>
      <c r="C588" s="260"/>
      <c r="D588" s="32"/>
      <c r="E588" s="262"/>
      <c r="F588" s="260"/>
      <c r="G588" s="260"/>
      <c r="H588" s="14"/>
      <c r="I588" s="14"/>
      <c r="J588" s="264"/>
    </row>
    <row r="589" spans="1:10" ht="15.75" thickBot="1" x14ac:dyDescent="0.3">
      <c r="A589" s="2"/>
      <c r="B589" s="3"/>
      <c r="C589" s="3"/>
      <c r="D589" s="7">
        <v>1</v>
      </c>
      <c r="E589" s="4" t="s">
        <v>9</v>
      </c>
      <c r="F589" s="7">
        <v>8</v>
      </c>
      <c r="G589" s="7"/>
      <c r="H589" s="7"/>
      <c r="I589" s="7"/>
      <c r="J589" s="68">
        <f>SUM((F589*3+G589*2+H589*1+I589*0)*100/24)</f>
        <v>100</v>
      </c>
    </row>
    <row r="590" spans="1:10" ht="23.25" thickBot="1" x14ac:dyDescent="0.3">
      <c r="A590" s="2"/>
      <c r="B590" s="3"/>
      <c r="C590" s="3"/>
      <c r="D590" s="7">
        <v>2</v>
      </c>
      <c r="E590" s="4" t="s">
        <v>10</v>
      </c>
      <c r="F590" s="7">
        <v>8</v>
      </c>
      <c r="G590" s="7"/>
      <c r="H590" s="7"/>
      <c r="I590" s="7"/>
      <c r="J590" s="68">
        <f t="shared" ref="J590:J603" si="103">SUM((F590*3+G590*2+H590*1+I590*0)*100/24)</f>
        <v>100</v>
      </c>
    </row>
    <row r="591" spans="1:10" ht="15.75" thickBot="1" x14ac:dyDescent="0.3">
      <c r="A591" s="2"/>
      <c r="B591" s="3"/>
      <c r="C591" s="3"/>
      <c r="D591" s="7">
        <v>3</v>
      </c>
      <c r="E591" s="4" t="s">
        <v>11</v>
      </c>
      <c r="F591" s="7">
        <v>8</v>
      </c>
      <c r="G591" s="7"/>
      <c r="H591" s="7"/>
      <c r="I591" s="7"/>
      <c r="J591" s="68">
        <f t="shared" si="103"/>
        <v>100</v>
      </c>
    </row>
    <row r="592" spans="1:10" ht="15.75" thickBot="1" x14ac:dyDescent="0.3">
      <c r="A592" s="2"/>
      <c r="B592" s="3"/>
      <c r="C592" s="3"/>
      <c r="D592" s="7">
        <v>4</v>
      </c>
      <c r="E592" s="4" t="s">
        <v>12</v>
      </c>
      <c r="F592" s="7">
        <v>8</v>
      </c>
      <c r="G592" s="7"/>
      <c r="H592" s="7"/>
      <c r="I592" s="7"/>
      <c r="J592" s="68">
        <f t="shared" si="103"/>
        <v>100</v>
      </c>
    </row>
    <row r="593" spans="1:10" ht="15.75" thickBot="1" x14ac:dyDescent="0.3">
      <c r="A593" s="2"/>
      <c r="B593" s="3"/>
      <c r="C593" s="3"/>
      <c r="D593" s="7">
        <v>5</v>
      </c>
      <c r="E593" s="4" t="s">
        <v>13</v>
      </c>
      <c r="F593" s="7">
        <v>8</v>
      </c>
      <c r="G593" s="7"/>
      <c r="H593" s="7"/>
      <c r="I593" s="7"/>
      <c r="J593" s="68">
        <f t="shared" si="103"/>
        <v>100</v>
      </c>
    </row>
    <row r="594" spans="1:10" ht="15.75" thickBot="1" x14ac:dyDescent="0.3">
      <c r="A594" s="2"/>
      <c r="B594" s="3"/>
      <c r="C594" s="3"/>
      <c r="D594" s="7">
        <v>6</v>
      </c>
      <c r="E594" s="4" t="s">
        <v>14</v>
      </c>
      <c r="F594" s="7">
        <v>8</v>
      </c>
      <c r="G594" s="7"/>
      <c r="H594" s="7"/>
      <c r="I594" s="7"/>
      <c r="J594" s="68">
        <f t="shared" si="103"/>
        <v>100</v>
      </c>
    </row>
    <row r="595" spans="1:10" ht="15.75" thickBot="1" x14ac:dyDescent="0.3">
      <c r="A595" s="2"/>
      <c r="B595" s="3"/>
      <c r="C595" s="3"/>
      <c r="D595" s="7">
        <v>7</v>
      </c>
      <c r="E595" s="4" t="s">
        <v>21</v>
      </c>
      <c r="F595" s="7">
        <v>8</v>
      </c>
      <c r="G595" s="7"/>
      <c r="H595" s="7"/>
      <c r="I595" s="7"/>
      <c r="J595" s="68">
        <f t="shared" si="103"/>
        <v>100</v>
      </c>
    </row>
    <row r="596" spans="1:10" ht="15.75" thickBot="1" x14ac:dyDescent="0.3">
      <c r="A596" s="2"/>
      <c r="B596" s="3"/>
      <c r="C596" s="3"/>
      <c r="D596" s="7">
        <v>8</v>
      </c>
      <c r="E596" s="4" t="s">
        <v>27</v>
      </c>
      <c r="F596" s="7">
        <v>7</v>
      </c>
      <c r="G596" s="7">
        <v>1</v>
      </c>
      <c r="H596" s="7"/>
      <c r="I596" s="7"/>
      <c r="J596" s="68">
        <f t="shared" si="103"/>
        <v>95.833333333333329</v>
      </c>
    </row>
    <row r="597" spans="1:10" ht="15.75" thickBot="1" x14ac:dyDescent="0.3">
      <c r="A597" s="2"/>
      <c r="B597" s="3"/>
      <c r="C597" s="3"/>
      <c r="D597" s="7">
        <v>9</v>
      </c>
      <c r="E597" s="4" t="s">
        <v>15</v>
      </c>
      <c r="F597" s="7">
        <v>7</v>
      </c>
      <c r="G597" s="7">
        <v>1</v>
      </c>
      <c r="H597" s="7"/>
      <c r="I597" s="7"/>
      <c r="J597" s="68">
        <f t="shared" si="103"/>
        <v>95.833333333333329</v>
      </c>
    </row>
    <row r="598" spans="1:10" ht="23.25" thickBot="1" x14ac:dyDescent="0.3">
      <c r="A598" s="2"/>
      <c r="B598" s="3"/>
      <c r="C598" s="3"/>
      <c r="D598" s="7">
        <v>10</v>
      </c>
      <c r="E598" s="4" t="s">
        <v>16</v>
      </c>
      <c r="F598" s="7">
        <v>8</v>
      </c>
      <c r="G598" s="7"/>
      <c r="H598" s="7"/>
      <c r="I598" s="7"/>
      <c r="J598" s="68">
        <f t="shared" si="103"/>
        <v>100</v>
      </c>
    </row>
    <row r="599" spans="1:10" ht="15.75" thickBot="1" x14ac:dyDescent="0.3">
      <c r="A599" s="2"/>
      <c r="B599" s="3"/>
      <c r="C599" s="3"/>
      <c r="D599" s="7">
        <v>11</v>
      </c>
      <c r="E599" s="4" t="s">
        <v>20</v>
      </c>
      <c r="F599" s="7">
        <v>7</v>
      </c>
      <c r="G599" s="7">
        <v>1</v>
      </c>
      <c r="H599" s="7"/>
      <c r="I599" s="7"/>
      <c r="J599" s="68">
        <f t="shared" si="103"/>
        <v>95.833333333333329</v>
      </c>
    </row>
    <row r="600" spans="1:10" ht="15.75" thickBot="1" x14ac:dyDescent="0.3">
      <c r="A600" s="2"/>
      <c r="B600" s="3"/>
      <c r="C600" s="3"/>
      <c r="D600" s="7">
        <v>12</v>
      </c>
      <c r="E600" s="4" t="s">
        <v>22</v>
      </c>
      <c r="F600" s="7">
        <v>8</v>
      </c>
      <c r="G600" s="7"/>
      <c r="H600" s="7"/>
      <c r="I600" s="7"/>
      <c r="J600" s="68">
        <f t="shared" si="103"/>
        <v>100</v>
      </c>
    </row>
    <row r="601" spans="1:10" ht="15.75" thickBot="1" x14ac:dyDescent="0.3">
      <c r="A601" s="2"/>
      <c r="B601" s="3"/>
      <c r="C601" s="3"/>
      <c r="D601" s="7">
        <v>13</v>
      </c>
      <c r="E601" s="4" t="s">
        <v>17</v>
      </c>
      <c r="F601" s="7">
        <v>8</v>
      </c>
      <c r="G601" s="7"/>
      <c r="H601" s="7"/>
      <c r="I601" s="7"/>
      <c r="J601" s="68">
        <f t="shared" si="103"/>
        <v>100</v>
      </c>
    </row>
    <row r="602" spans="1:10" ht="15.75" thickBot="1" x14ac:dyDescent="0.3">
      <c r="A602" s="2"/>
      <c r="B602" s="3"/>
      <c r="C602" s="3"/>
      <c r="D602" s="7">
        <v>14</v>
      </c>
      <c r="E602" s="4" t="s">
        <v>18</v>
      </c>
      <c r="F602" s="7">
        <v>7</v>
      </c>
      <c r="G602" s="7">
        <v>1</v>
      </c>
      <c r="H602" s="7"/>
      <c r="I602" s="7"/>
      <c r="J602" s="68">
        <f t="shared" si="103"/>
        <v>95.833333333333329</v>
      </c>
    </row>
    <row r="603" spans="1:10" ht="15.75" thickBot="1" x14ac:dyDescent="0.3">
      <c r="A603" s="2"/>
      <c r="B603" s="3"/>
      <c r="C603" s="3"/>
      <c r="D603" s="7">
        <v>15</v>
      </c>
      <c r="E603" s="4" t="s">
        <v>19</v>
      </c>
      <c r="F603" s="7">
        <v>7</v>
      </c>
      <c r="G603" s="7">
        <v>1</v>
      </c>
      <c r="H603" s="7"/>
      <c r="I603" s="7"/>
      <c r="J603" s="68">
        <f t="shared" si="103"/>
        <v>95.833333333333329</v>
      </c>
    </row>
    <row r="604" spans="1:10" ht="15.75" thickBot="1" x14ac:dyDescent="0.3">
      <c r="A604" s="2"/>
      <c r="B604" s="3"/>
      <c r="C604" s="3"/>
      <c r="D604" s="7"/>
      <c r="E604" s="4" t="s">
        <v>6</v>
      </c>
      <c r="F604" s="79">
        <f>SUM(F589:F603)/15</f>
        <v>7.666666666666667</v>
      </c>
      <c r="G604" s="79">
        <f t="shared" ref="G604:I604" si="104">SUM(G589:G603)/15</f>
        <v>0.33333333333333331</v>
      </c>
      <c r="H604" s="79">
        <f t="shared" si="104"/>
        <v>0</v>
      </c>
      <c r="I604" s="79">
        <f t="shared" si="104"/>
        <v>0</v>
      </c>
      <c r="J604" s="80">
        <f>SUM(J589:J603)/15</f>
        <v>98.6111111111111</v>
      </c>
    </row>
    <row r="605" spans="1:10" ht="15.75" thickBot="1" x14ac:dyDescent="0.3">
      <c r="J605" s="93">
        <f>SUM(J25,J43,J61,J79,J97,J115,J133,J151,J169,J187,J205,J223,J242,J260,J278,J296,J314,J332,J350,J368,J387,J405,J423,J441,J459,J477,J496,J514,J532,J550,J568,J586,J604)/33</f>
        <v>90.549180765758308</v>
      </c>
    </row>
  </sheetData>
  <mergeCells count="206">
    <mergeCell ref="B551:B552"/>
    <mergeCell ref="C551:C552"/>
    <mergeCell ref="E551:E552"/>
    <mergeCell ref="F551:F552"/>
    <mergeCell ref="G551:G552"/>
    <mergeCell ref="B587:B588"/>
    <mergeCell ref="C587:C588"/>
    <mergeCell ref="E587:E588"/>
    <mergeCell ref="F587:F588"/>
    <mergeCell ref="G587:G588"/>
    <mergeCell ref="B569:B570"/>
    <mergeCell ref="C569:C570"/>
    <mergeCell ref="E569:E570"/>
    <mergeCell ref="F569:F570"/>
    <mergeCell ref="G569:G570"/>
    <mergeCell ref="B515:B516"/>
    <mergeCell ref="C515:C516"/>
    <mergeCell ref="E515:E516"/>
    <mergeCell ref="F515:F516"/>
    <mergeCell ref="G515:G516"/>
    <mergeCell ref="B533:B534"/>
    <mergeCell ref="C533:C534"/>
    <mergeCell ref="E533:E534"/>
    <mergeCell ref="F533:F534"/>
    <mergeCell ref="G533:G534"/>
    <mergeCell ref="B497:B498"/>
    <mergeCell ref="C497:C498"/>
    <mergeCell ref="E497:E498"/>
    <mergeCell ref="F497:F498"/>
    <mergeCell ref="G497:G498"/>
    <mergeCell ref="B460:B461"/>
    <mergeCell ref="C460:C461"/>
    <mergeCell ref="E460:E461"/>
    <mergeCell ref="F460:F461"/>
    <mergeCell ref="G460:G461"/>
    <mergeCell ref="A478:I478"/>
    <mergeCell ref="B479:B480"/>
    <mergeCell ref="C479:C480"/>
    <mergeCell ref="E479:E480"/>
    <mergeCell ref="F479:F480"/>
    <mergeCell ref="G479:G480"/>
    <mergeCell ref="B442:B443"/>
    <mergeCell ref="C442:C443"/>
    <mergeCell ref="E442:E443"/>
    <mergeCell ref="F442:F443"/>
    <mergeCell ref="G442:G443"/>
    <mergeCell ref="B406:B407"/>
    <mergeCell ref="C406:C407"/>
    <mergeCell ref="E406:E407"/>
    <mergeCell ref="F406:F407"/>
    <mergeCell ref="G406:G407"/>
    <mergeCell ref="B424:B425"/>
    <mergeCell ref="C424:C425"/>
    <mergeCell ref="E424:E425"/>
    <mergeCell ref="F424:F425"/>
    <mergeCell ref="G424:G425"/>
    <mergeCell ref="B388:B389"/>
    <mergeCell ref="C388:C389"/>
    <mergeCell ref="E388:E389"/>
    <mergeCell ref="F388:F389"/>
    <mergeCell ref="G388:G389"/>
    <mergeCell ref="B370:B371"/>
    <mergeCell ref="C370:C371"/>
    <mergeCell ref="E370:E371"/>
    <mergeCell ref="F370:F371"/>
    <mergeCell ref="G370:G371"/>
    <mergeCell ref="B333:B334"/>
    <mergeCell ref="C333:C334"/>
    <mergeCell ref="E333:E334"/>
    <mergeCell ref="F333:F334"/>
    <mergeCell ref="G333:G334"/>
    <mergeCell ref="B351:B352"/>
    <mergeCell ref="C351:C352"/>
    <mergeCell ref="E351:E352"/>
    <mergeCell ref="F351:F352"/>
    <mergeCell ref="G351:G352"/>
    <mergeCell ref="G297:G298"/>
    <mergeCell ref="B134:B135"/>
    <mergeCell ref="C134:C135"/>
    <mergeCell ref="E134:E135"/>
    <mergeCell ref="F134:F135"/>
    <mergeCell ref="G134:G135"/>
    <mergeCell ref="B152:B153"/>
    <mergeCell ref="C152:C153"/>
    <mergeCell ref="E152:E153"/>
    <mergeCell ref="F152:F153"/>
    <mergeCell ref="G152:G153"/>
    <mergeCell ref="B170:B171"/>
    <mergeCell ref="C170:C171"/>
    <mergeCell ref="E170:E171"/>
    <mergeCell ref="F170:F171"/>
    <mergeCell ref="G170:G171"/>
    <mergeCell ref="B188:B189"/>
    <mergeCell ref="C188:C189"/>
    <mergeCell ref="B116:B117"/>
    <mergeCell ref="C116:C117"/>
    <mergeCell ref="E116:E117"/>
    <mergeCell ref="F116:F117"/>
    <mergeCell ref="G116:G117"/>
    <mergeCell ref="E206:E207"/>
    <mergeCell ref="F206:F207"/>
    <mergeCell ref="G206:G207"/>
    <mergeCell ref="B98:B99"/>
    <mergeCell ref="C98:C99"/>
    <mergeCell ref="E98:E99"/>
    <mergeCell ref="F98:F99"/>
    <mergeCell ref="G98:G99"/>
    <mergeCell ref="E188:E189"/>
    <mergeCell ref="B26:B27"/>
    <mergeCell ref="C26:C27"/>
    <mergeCell ref="E26:E27"/>
    <mergeCell ref="F26:F27"/>
    <mergeCell ref="G26:G27"/>
    <mergeCell ref="B80:B81"/>
    <mergeCell ref="C80:C81"/>
    <mergeCell ref="E80:E81"/>
    <mergeCell ref="F80:F81"/>
    <mergeCell ref="G80:G81"/>
    <mergeCell ref="B44:B45"/>
    <mergeCell ref="C44:C45"/>
    <mergeCell ref="E44:E45"/>
    <mergeCell ref="F44:F45"/>
    <mergeCell ref="G44:G45"/>
    <mergeCell ref="B62:B63"/>
    <mergeCell ref="C62:C63"/>
    <mergeCell ref="E62:E63"/>
    <mergeCell ref="F62:F63"/>
    <mergeCell ref="G62:G63"/>
    <mergeCell ref="B1:E1"/>
    <mergeCell ref="B2:E2"/>
    <mergeCell ref="B4:I4"/>
    <mergeCell ref="A6:I6"/>
    <mergeCell ref="F7:I7"/>
    <mergeCell ref="B8:B9"/>
    <mergeCell ref="C8:C9"/>
    <mergeCell ref="E8:E9"/>
    <mergeCell ref="F8:F9"/>
    <mergeCell ref="G8:G9"/>
    <mergeCell ref="J7:J9"/>
    <mergeCell ref="J26:J27"/>
    <mergeCell ref="J44:J45"/>
    <mergeCell ref="J62:J63"/>
    <mergeCell ref="J80:J81"/>
    <mergeCell ref="J98:J99"/>
    <mergeCell ref="F188:F189"/>
    <mergeCell ref="G188:G189"/>
    <mergeCell ref="J116:J117"/>
    <mergeCell ref="J134:J135"/>
    <mergeCell ref="J152:J153"/>
    <mergeCell ref="J170:J171"/>
    <mergeCell ref="J188:J189"/>
    <mergeCell ref="J206:J207"/>
    <mergeCell ref="J225:J226"/>
    <mergeCell ref="J243:J244"/>
    <mergeCell ref="J261:J262"/>
    <mergeCell ref="J279:J280"/>
    <mergeCell ref="A224:J224"/>
    <mergeCell ref="B206:B207"/>
    <mergeCell ref="C206:C207"/>
    <mergeCell ref="B243:B244"/>
    <mergeCell ref="C243:C244"/>
    <mergeCell ref="E243:E244"/>
    <mergeCell ref="F243:F244"/>
    <mergeCell ref="G243:G244"/>
    <mergeCell ref="B225:B226"/>
    <mergeCell ref="C225:C226"/>
    <mergeCell ref="E225:E226"/>
    <mergeCell ref="F225:F226"/>
    <mergeCell ref="G225:G226"/>
    <mergeCell ref="B279:B280"/>
    <mergeCell ref="G279:G280"/>
    <mergeCell ref="J370:J371"/>
    <mergeCell ref="J388:J389"/>
    <mergeCell ref="B261:B262"/>
    <mergeCell ref="C261:C262"/>
    <mergeCell ref="E261:E262"/>
    <mergeCell ref="F261:F262"/>
    <mergeCell ref="G261:G262"/>
    <mergeCell ref="B315:B316"/>
    <mergeCell ref="C315:C316"/>
    <mergeCell ref="E315:E316"/>
    <mergeCell ref="F315:F316"/>
    <mergeCell ref="C279:C280"/>
    <mergeCell ref="E279:E280"/>
    <mergeCell ref="F279:F280"/>
    <mergeCell ref="A369:I369"/>
    <mergeCell ref="J297:J298"/>
    <mergeCell ref="J315:J316"/>
    <mergeCell ref="J333:J334"/>
    <mergeCell ref="J351:J352"/>
    <mergeCell ref="G315:G316"/>
    <mergeCell ref="B297:B298"/>
    <mergeCell ref="C297:C298"/>
    <mergeCell ref="E297:E298"/>
    <mergeCell ref="F297:F298"/>
    <mergeCell ref="J406:J407"/>
    <mergeCell ref="J424:J425"/>
    <mergeCell ref="J442:J443"/>
    <mergeCell ref="J551:J552"/>
    <mergeCell ref="J569:J570"/>
    <mergeCell ref="J587:J588"/>
    <mergeCell ref="J460:J461"/>
    <mergeCell ref="J479:J480"/>
    <mergeCell ref="J497:J498"/>
    <mergeCell ref="J515:J516"/>
    <mergeCell ref="J533:J534"/>
  </mergeCells>
  <pageMargins left="0.7" right="0.7" top="0.75" bottom="0.75" header="0.3" footer="0.3"/>
  <pageSetup paperSize="9" scale="71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4"/>
  <sheetViews>
    <sheetView zoomScaleNormal="100" workbookViewId="0">
      <selection activeCell="E8" sqref="E8:E9"/>
    </sheetView>
  </sheetViews>
  <sheetFormatPr defaultRowHeight="15" x14ac:dyDescent="0.25"/>
  <cols>
    <col min="1" max="1" width="15.85546875" customWidth="1"/>
    <col min="2" max="2" width="8.85546875" customWidth="1"/>
    <col min="4" max="4" width="4.7109375" customWidth="1"/>
    <col min="5" max="5" width="59.28515625" customWidth="1"/>
    <col min="6" max="6" width="4.7109375" customWidth="1"/>
    <col min="7" max="8" width="4.85546875" customWidth="1"/>
    <col min="9" max="10" width="4.7109375" customWidth="1"/>
  </cols>
  <sheetData>
    <row r="1" spans="1:10" ht="15.75" x14ac:dyDescent="0.25">
      <c r="B1" s="279" t="s">
        <v>0</v>
      </c>
      <c r="C1" s="279"/>
      <c r="D1" s="279"/>
      <c r="E1" s="279"/>
      <c r="F1" s="6"/>
      <c r="G1" s="6"/>
      <c r="H1" s="6"/>
      <c r="I1" s="6"/>
    </row>
    <row r="2" spans="1:10" ht="15.75" x14ac:dyDescent="0.25">
      <c r="B2" s="279" t="s">
        <v>437</v>
      </c>
      <c r="C2" s="279"/>
      <c r="D2" s="279"/>
      <c r="E2" s="279"/>
      <c r="F2" s="12"/>
      <c r="G2" s="5"/>
      <c r="H2" s="5"/>
      <c r="I2" s="5"/>
    </row>
    <row r="3" spans="1:10" x14ac:dyDescent="0.25">
      <c r="F3" s="1"/>
    </row>
    <row r="4" spans="1:10" x14ac:dyDescent="0.25">
      <c r="B4" s="282" t="s">
        <v>356</v>
      </c>
      <c r="C4" s="282"/>
      <c r="D4" s="282"/>
      <c r="E4" s="282"/>
      <c r="F4" s="282"/>
      <c r="G4" s="282"/>
      <c r="H4" s="282"/>
      <c r="I4" s="282"/>
    </row>
    <row r="5" spans="1:10" ht="15.75" thickBot="1" x14ac:dyDescent="0.3">
      <c r="F5" s="1"/>
    </row>
    <row r="6" spans="1:10" ht="15.75" thickBot="1" x14ac:dyDescent="0.3">
      <c r="A6" s="270" t="s">
        <v>59</v>
      </c>
      <c r="B6" s="271"/>
      <c r="C6" s="271"/>
      <c r="D6" s="271"/>
      <c r="E6" s="271"/>
      <c r="F6" s="271"/>
      <c r="G6" s="271"/>
      <c r="H6" s="271"/>
      <c r="I6" s="271"/>
      <c r="J6" s="72"/>
    </row>
    <row r="7" spans="1:10" ht="96.75" thickBot="1" x14ac:dyDescent="0.3">
      <c r="A7" s="60" t="s">
        <v>1</v>
      </c>
      <c r="B7" s="61" t="s">
        <v>2</v>
      </c>
      <c r="C7" s="61" t="s">
        <v>3</v>
      </c>
      <c r="D7" s="92" t="s">
        <v>92</v>
      </c>
      <c r="E7" s="61" t="s">
        <v>4</v>
      </c>
      <c r="F7" s="284" t="s">
        <v>5</v>
      </c>
      <c r="G7" s="285"/>
      <c r="H7" s="285"/>
      <c r="I7" s="294"/>
      <c r="J7" s="293" t="s">
        <v>62</v>
      </c>
    </row>
    <row r="8" spans="1:10" ht="24.6" customHeight="1" x14ac:dyDescent="0.25">
      <c r="A8" s="9" t="s">
        <v>357</v>
      </c>
      <c r="B8" s="259">
        <v>23</v>
      </c>
      <c r="C8" s="259">
        <v>13</v>
      </c>
      <c r="D8" s="33">
        <v>39</v>
      </c>
      <c r="E8" s="261"/>
      <c r="F8" s="259">
        <v>3</v>
      </c>
      <c r="G8" s="259">
        <v>2</v>
      </c>
      <c r="H8" s="13">
        <v>1</v>
      </c>
      <c r="I8" s="13">
        <v>0</v>
      </c>
      <c r="J8" s="277"/>
    </row>
    <row r="9" spans="1:10" ht="12" customHeight="1" thickBot="1" x14ac:dyDescent="0.3">
      <c r="A9" s="34" t="s">
        <v>39</v>
      </c>
      <c r="B9" s="260"/>
      <c r="C9" s="260"/>
      <c r="D9" s="32"/>
      <c r="E9" s="262"/>
      <c r="F9" s="260"/>
      <c r="G9" s="260"/>
      <c r="H9" s="14"/>
      <c r="I9" s="14"/>
      <c r="J9" s="278"/>
    </row>
    <row r="10" spans="1:10" ht="15.75" thickBot="1" x14ac:dyDescent="0.3">
      <c r="A10" s="2"/>
      <c r="B10" s="3"/>
      <c r="C10" s="3"/>
      <c r="D10" s="7">
        <v>1</v>
      </c>
      <c r="E10" s="4" t="s">
        <v>9</v>
      </c>
      <c r="F10" s="7">
        <v>11</v>
      </c>
      <c r="G10" s="7">
        <v>2</v>
      </c>
      <c r="H10" s="7"/>
      <c r="I10" s="7"/>
      <c r="J10" s="68">
        <f>SUM((F10*3+G10*2+H10*1+I10*0)*100/39)</f>
        <v>94.871794871794876</v>
      </c>
    </row>
    <row r="11" spans="1:10" ht="23.25" thickBot="1" x14ac:dyDescent="0.3">
      <c r="A11" s="2"/>
      <c r="B11" s="3"/>
      <c r="C11" s="3"/>
      <c r="D11" s="7">
        <v>2</v>
      </c>
      <c r="E11" s="4" t="s">
        <v>10</v>
      </c>
      <c r="F11" s="7">
        <v>12</v>
      </c>
      <c r="G11" s="7">
        <v>1</v>
      </c>
      <c r="H11" s="7"/>
      <c r="I11" s="7"/>
      <c r="J11" s="68">
        <f t="shared" ref="J11:J24" si="0">SUM((F11*3+G11*2+H11*1+I11*0)*100/39)</f>
        <v>97.435897435897431</v>
      </c>
    </row>
    <row r="12" spans="1:10" ht="15.75" thickBot="1" x14ac:dyDescent="0.3">
      <c r="A12" s="2"/>
      <c r="B12" s="3"/>
      <c r="C12" s="3"/>
      <c r="D12" s="7">
        <v>3</v>
      </c>
      <c r="E12" s="4" t="s">
        <v>11</v>
      </c>
      <c r="F12" s="7">
        <v>12</v>
      </c>
      <c r="G12" s="7">
        <v>1</v>
      </c>
      <c r="H12" s="7"/>
      <c r="I12" s="7"/>
      <c r="J12" s="68">
        <f t="shared" si="0"/>
        <v>97.435897435897431</v>
      </c>
    </row>
    <row r="13" spans="1:10" ht="15.75" thickBot="1" x14ac:dyDescent="0.3">
      <c r="A13" s="2"/>
      <c r="B13" s="3"/>
      <c r="C13" s="3"/>
      <c r="D13" s="7">
        <v>4</v>
      </c>
      <c r="E13" s="4" t="s">
        <v>12</v>
      </c>
      <c r="F13" s="7">
        <v>12</v>
      </c>
      <c r="G13" s="7">
        <v>1</v>
      </c>
      <c r="H13" s="7"/>
      <c r="I13" s="7"/>
      <c r="J13" s="68">
        <f t="shared" si="0"/>
        <v>97.435897435897431</v>
      </c>
    </row>
    <row r="14" spans="1:10" ht="15.75" thickBot="1" x14ac:dyDescent="0.3">
      <c r="A14" s="2"/>
      <c r="B14" s="3"/>
      <c r="C14" s="3"/>
      <c r="D14" s="7">
        <v>5</v>
      </c>
      <c r="E14" s="4" t="s">
        <v>13</v>
      </c>
      <c r="F14" s="7">
        <v>10</v>
      </c>
      <c r="G14" s="7">
        <v>2</v>
      </c>
      <c r="H14" s="7">
        <v>1</v>
      </c>
      <c r="I14" s="7"/>
      <c r="J14" s="68">
        <f t="shared" si="0"/>
        <v>89.743589743589737</v>
      </c>
    </row>
    <row r="15" spans="1:10" ht="15.75" thickBot="1" x14ac:dyDescent="0.3">
      <c r="A15" s="2"/>
      <c r="B15" s="3"/>
      <c r="C15" s="3"/>
      <c r="D15" s="7">
        <v>6</v>
      </c>
      <c r="E15" s="4" t="s">
        <v>14</v>
      </c>
      <c r="F15" s="7">
        <v>11</v>
      </c>
      <c r="G15" s="7">
        <v>2</v>
      </c>
      <c r="H15" s="7"/>
      <c r="I15" s="7"/>
      <c r="J15" s="68">
        <f t="shared" si="0"/>
        <v>94.871794871794876</v>
      </c>
    </row>
    <row r="16" spans="1:10" ht="15.75" thickBot="1" x14ac:dyDescent="0.3">
      <c r="A16" s="2"/>
      <c r="B16" s="3"/>
      <c r="C16" s="3"/>
      <c r="D16" s="7">
        <v>7</v>
      </c>
      <c r="E16" s="4" t="s">
        <v>21</v>
      </c>
      <c r="F16" s="7">
        <v>12</v>
      </c>
      <c r="G16" s="7">
        <v>1</v>
      </c>
      <c r="H16" s="7"/>
      <c r="I16" s="7"/>
      <c r="J16" s="68">
        <f t="shared" si="0"/>
        <v>97.435897435897431</v>
      </c>
    </row>
    <row r="17" spans="1:10" ht="15.75" thickBot="1" x14ac:dyDescent="0.3">
      <c r="A17" s="2"/>
      <c r="B17" s="3"/>
      <c r="C17" s="3"/>
      <c r="D17" s="7">
        <v>8</v>
      </c>
      <c r="E17" s="4" t="s">
        <v>27</v>
      </c>
      <c r="F17" s="7">
        <v>11</v>
      </c>
      <c r="G17" s="7">
        <v>1</v>
      </c>
      <c r="H17" s="7">
        <v>1</v>
      </c>
      <c r="I17" s="7"/>
      <c r="J17" s="68">
        <f t="shared" si="0"/>
        <v>92.307692307692307</v>
      </c>
    </row>
    <row r="18" spans="1:10" ht="15.75" thickBot="1" x14ac:dyDescent="0.3">
      <c r="A18" s="2"/>
      <c r="B18" s="3"/>
      <c r="C18" s="3"/>
      <c r="D18" s="7">
        <v>9</v>
      </c>
      <c r="E18" s="4" t="s">
        <v>15</v>
      </c>
      <c r="F18" s="7">
        <v>11</v>
      </c>
      <c r="G18" s="7">
        <v>1</v>
      </c>
      <c r="H18" s="7">
        <v>1</v>
      </c>
      <c r="I18" s="7"/>
      <c r="J18" s="68">
        <f t="shared" si="0"/>
        <v>92.307692307692307</v>
      </c>
    </row>
    <row r="19" spans="1:10" ht="23.25" thickBot="1" x14ac:dyDescent="0.3">
      <c r="A19" s="2"/>
      <c r="B19" s="3"/>
      <c r="C19" s="3"/>
      <c r="D19" s="7">
        <v>10</v>
      </c>
      <c r="E19" s="4" t="s">
        <v>16</v>
      </c>
      <c r="F19" s="7">
        <v>11</v>
      </c>
      <c r="G19" s="7"/>
      <c r="H19" s="7">
        <v>2</v>
      </c>
      <c r="I19" s="7"/>
      <c r="J19" s="68">
        <f t="shared" si="0"/>
        <v>89.743589743589737</v>
      </c>
    </row>
    <row r="20" spans="1:10" ht="15.75" thickBot="1" x14ac:dyDescent="0.3">
      <c r="A20" s="2"/>
      <c r="B20" s="3"/>
      <c r="C20" s="3"/>
      <c r="D20" s="7">
        <v>11</v>
      </c>
      <c r="E20" s="4" t="s">
        <v>20</v>
      </c>
      <c r="F20" s="7">
        <v>9</v>
      </c>
      <c r="G20" s="7">
        <v>3</v>
      </c>
      <c r="H20" s="7">
        <v>1</v>
      </c>
      <c r="I20" s="7"/>
      <c r="J20" s="68">
        <f t="shared" si="0"/>
        <v>87.179487179487182</v>
      </c>
    </row>
    <row r="21" spans="1:10" ht="15.75" thickBot="1" x14ac:dyDescent="0.3">
      <c r="A21" s="2"/>
      <c r="B21" s="3"/>
      <c r="C21" s="3"/>
      <c r="D21" s="7">
        <v>12</v>
      </c>
      <c r="E21" s="4" t="s">
        <v>22</v>
      </c>
      <c r="F21" s="7">
        <v>11</v>
      </c>
      <c r="G21" s="7">
        <v>2</v>
      </c>
      <c r="H21" s="7"/>
      <c r="I21" s="7"/>
      <c r="J21" s="68">
        <f t="shared" si="0"/>
        <v>94.871794871794876</v>
      </c>
    </row>
    <row r="22" spans="1:10" ht="15.75" thickBot="1" x14ac:dyDescent="0.3">
      <c r="A22" s="2"/>
      <c r="B22" s="3"/>
      <c r="C22" s="3"/>
      <c r="D22" s="7">
        <v>13</v>
      </c>
      <c r="E22" s="4" t="s">
        <v>17</v>
      </c>
      <c r="F22" s="7">
        <v>13</v>
      </c>
      <c r="G22" s="7"/>
      <c r="H22" s="7"/>
      <c r="I22" s="7"/>
      <c r="J22" s="68">
        <f t="shared" si="0"/>
        <v>100</v>
      </c>
    </row>
    <row r="23" spans="1:10" ht="15.75" thickBot="1" x14ac:dyDescent="0.3">
      <c r="A23" s="2"/>
      <c r="B23" s="3"/>
      <c r="C23" s="3"/>
      <c r="D23" s="7">
        <v>14</v>
      </c>
      <c r="E23" s="4" t="s">
        <v>18</v>
      </c>
      <c r="F23" s="7">
        <v>9</v>
      </c>
      <c r="G23" s="7">
        <v>4</v>
      </c>
      <c r="H23" s="7"/>
      <c r="I23" s="7"/>
      <c r="J23" s="68">
        <f t="shared" si="0"/>
        <v>89.743589743589737</v>
      </c>
    </row>
    <row r="24" spans="1:10" ht="15.75" thickBot="1" x14ac:dyDescent="0.3">
      <c r="A24" s="2"/>
      <c r="B24" s="3"/>
      <c r="C24" s="3"/>
      <c r="D24" s="7">
        <v>15</v>
      </c>
      <c r="E24" s="4" t="s">
        <v>19</v>
      </c>
      <c r="F24" s="7">
        <v>12</v>
      </c>
      <c r="G24" s="7">
        <v>1</v>
      </c>
      <c r="H24" s="7"/>
      <c r="I24" s="7"/>
      <c r="J24" s="68">
        <f t="shared" si="0"/>
        <v>97.435897435897431</v>
      </c>
    </row>
    <row r="25" spans="1:10" ht="15.75" thickBot="1" x14ac:dyDescent="0.3">
      <c r="A25" s="2"/>
      <c r="B25" s="3"/>
      <c r="C25" s="3"/>
      <c r="D25" s="7"/>
      <c r="E25" s="4" t="s">
        <v>6</v>
      </c>
      <c r="F25" s="79">
        <f>SUM(F10:F24)/15</f>
        <v>11.133333333333333</v>
      </c>
      <c r="G25" s="79">
        <f t="shared" ref="G25:I25" si="1">SUM(G10:G24)/15</f>
        <v>1.4666666666666666</v>
      </c>
      <c r="H25" s="79">
        <v>1</v>
      </c>
      <c r="I25" s="79">
        <f t="shared" si="1"/>
        <v>0</v>
      </c>
      <c r="J25" s="80">
        <f>SUM(J10:J24)/15</f>
        <v>94.188034188034194</v>
      </c>
    </row>
    <row r="26" spans="1:10" ht="24" x14ac:dyDescent="0.25">
      <c r="A26" s="222" t="s">
        <v>358</v>
      </c>
      <c r="B26" s="259">
        <v>23</v>
      </c>
      <c r="C26" s="259">
        <v>13</v>
      </c>
      <c r="D26" s="219">
        <v>39</v>
      </c>
      <c r="E26" s="261"/>
      <c r="F26" s="259">
        <v>3</v>
      </c>
      <c r="G26" s="259">
        <v>2</v>
      </c>
      <c r="H26" s="223">
        <v>1</v>
      </c>
      <c r="I26" s="223">
        <v>0</v>
      </c>
      <c r="J26" s="263" t="s">
        <v>62</v>
      </c>
    </row>
    <row r="27" spans="1:10" ht="15.75" thickBot="1" x14ac:dyDescent="0.3">
      <c r="A27" s="220" t="s">
        <v>29</v>
      </c>
      <c r="B27" s="260"/>
      <c r="C27" s="260"/>
      <c r="D27" s="220"/>
      <c r="E27" s="262"/>
      <c r="F27" s="260"/>
      <c r="G27" s="260"/>
      <c r="H27" s="221"/>
      <c r="I27" s="221"/>
      <c r="J27" s="264"/>
    </row>
    <row r="28" spans="1:10" ht="15.75" thickBot="1" x14ac:dyDescent="0.3">
      <c r="A28" s="2"/>
      <c r="B28" s="3"/>
      <c r="C28" s="3"/>
      <c r="D28" s="7">
        <v>1</v>
      </c>
      <c r="E28" s="4" t="s">
        <v>9</v>
      </c>
      <c r="F28" s="7">
        <v>13</v>
      </c>
      <c r="G28" s="7"/>
      <c r="H28" s="7"/>
      <c r="I28" s="7"/>
      <c r="J28" s="68">
        <f>SUM((F28*3+G28*2+H28*1+I28*0)*100/39)</f>
        <v>100</v>
      </c>
    </row>
    <row r="29" spans="1:10" ht="23.25" thickBot="1" x14ac:dyDescent="0.3">
      <c r="A29" s="2"/>
      <c r="B29" s="3"/>
      <c r="C29" s="3"/>
      <c r="D29" s="7">
        <v>2</v>
      </c>
      <c r="E29" s="4" t="s">
        <v>10</v>
      </c>
      <c r="F29" s="7">
        <v>12</v>
      </c>
      <c r="G29" s="7">
        <v>1</v>
      </c>
      <c r="H29" s="7"/>
      <c r="I29" s="7"/>
      <c r="J29" s="68">
        <f t="shared" ref="J29:J42" si="2">SUM((F29*3+G29*2+H29*1+I29*0)*100/39)</f>
        <v>97.435897435897431</v>
      </c>
    </row>
    <row r="30" spans="1:10" ht="15.75" thickBot="1" x14ac:dyDescent="0.3">
      <c r="A30" s="2"/>
      <c r="B30" s="3"/>
      <c r="C30" s="3"/>
      <c r="D30" s="7">
        <v>3</v>
      </c>
      <c r="E30" s="4" t="s">
        <v>11</v>
      </c>
      <c r="F30" s="7">
        <v>12</v>
      </c>
      <c r="G30" s="7"/>
      <c r="H30" s="7">
        <v>1</v>
      </c>
      <c r="I30" s="7"/>
      <c r="J30" s="68">
        <f t="shared" si="2"/>
        <v>94.871794871794876</v>
      </c>
    </row>
    <row r="31" spans="1:10" ht="15.75" thickBot="1" x14ac:dyDescent="0.3">
      <c r="A31" s="2"/>
      <c r="B31" s="3"/>
      <c r="C31" s="3"/>
      <c r="D31" s="7">
        <v>4</v>
      </c>
      <c r="E31" s="4" t="s">
        <v>12</v>
      </c>
      <c r="F31" s="7">
        <v>12</v>
      </c>
      <c r="G31" s="7"/>
      <c r="H31" s="7">
        <v>1</v>
      </c>
      <c r="I31" s="7"/>
      <c r="J31" s="68">
        <f t="shared" si="2"/>
        <v>94.871794871794876</v>
      </c>
    </row>
    <row r="32" spans="1:10" ht="15.75" thickBot="1" x14ac:dyDescent="0.3">
      <c r="A32" s="2"/>
      <c r="B32" s="3"/>
      <c r="C32" s="3"/>
      <c r="D32" s="7">
        <v>5</v>
      </c>
      <c r="E32" s="4" t="s">
        <v>13</v>
      </c>
      <c r="F32" s="7">
        <v>12</v>
      </c>
      <c r="G32" s="7">
        <v>1</v>
      </c>
      <c r="H32" s="7"/>
      <c r="I32" s="7"/>
      <c r="J32" s="68">
        <f t="shared" si="2"/>
        <v>97.435897435897431</v>
      </c>
    </row>
    <row r="33" spans="1:10" ht="15.75" thickBot="1" x14ac:dyDescent="0.3">
      <c r="A33" s="2"/>
      <c r="B33" s="3"/>
      <c r="C33" s="3"/>
      <c r="D33" s="7">
        <v>6</v>
      </c>
      <c r="E33" s="4" t="s">
        <v>14</v>
      </c>
      <c r="F33" s="7">
        <v>12</v>
      </c>
      <c r="G33" s="7">
        <v>1</v>
      </c>
      <c r="H33" s="7"/>
      <c r="I33" s="7"/>
      <c r="J33" s="68">
        <f t="shared" si="2"/>
        <v>97.435897435897431</v>
      </c>
    </row>
    <row r="34" spans="1:10" ht="15.75" thickBot="1" x14ac:dyDescent="0.3">
      <c r="A34" s="2"/>
      <c r="B34" s="3"/>
      <c r="C34" s="3"/>
      <c r="D34" s="7">
        <v>7</v>
      </c>
      <c r="E34" s="4" t="s">
        <v>21</v>
      </c>
      <c r="F34" s="7">
        <v>13</v>
      </c>
      <c r="G34" s="7"/>
      <c r="H34" s="7"/>
      <c r="I34" s="7"/>
      <c r="J34" s="68">
        <f t="shared" si="2"/>
        <v>100</v>
      </c>
    </row>
    <row r="35" spans="1:10" ht="15.75" thickBot="1" x14ac:dyDescent="0.3">
      <c r="A35" s="2"/>
      <c r="B35" s="3"/>
      <c r="C35" s="3"/>
      <c r="D35" s="7">
        <v>8</v>
      </c>
      <c r="E35" s="4" t="s">
        <v>27</v>
      </c>
      <c r="F35" s="7">
        <v>12</v>
      </c>
      <c r="G35" s="7">
        <v>1</v>
      </c>
      <c r="H35" s="7"/>
      <c r="I35" s="7"/>
      <c r="J35" s="68">
        <f t="shared" si="2"/>
        <v>97.435897435897431</v>
      </c>
    </row>
    <row r="36" spans="1:10" ht="15.75" thickBot="1" x14ac:dyDescent="0.3">
      <c r="A36" s="2"/>
      <c r="B36" s="3"/>
      <c r="C36" s="3"/>
      <c r="D36" s="7">
        <v>9</v>
      </c>
      <c r="E36" s="4" t="s">
        <v>15</v>
      </c>
      <c r="F36" s="7">
        <v>9</v>
      </c>
      <c r="G36" s="7">
        <v>3</v>
      </c>
      <c r="H36" s="7">
        <v>1</v>
      </c>
      <c r="I36" s="7"/>
      <c r="J36" s="68">
        <f t="shared" si="2"/>
        <v>87.179487179487182</v>
      </c>
    </row>
    <row r="37" spans="1:10" ht="23.25" thickBot="1" x14ac:dyDescent="0.3">
      <c r="A37" s="2"/>
      <c r="B37" s="3"/>
      <c r="C37" s="3"/>
      <c r="D37" s="7">
        <v>10</v>
      </c>
      <c r="E37" s="4" t="s">
        <v>16</v>
      </c>
      <c r="F37" s="7">
        <v>12</v>
      </c>
      <c r="G37" s="7">
        <v>1</v>
      </c>
      <c r="H37" s="7"/>
      <c r="I37" s="7"/>
      <c r="J37" s="68">
        <f t="shared" si="2"/>
        <v>97.435897435897431</v>
      </c>
    </row>
    <row r="38" spans="1:10" ht="15.75" thickBot="1" x14ac:dyDescent="0.3">
      <c r="A38" s="2"/>
      <c r="B38" s="3"/>
      <c r="C38" s="3"/>
      <c r="D38" s="7">
        <v>11</v>
      </c>
      <c r="E38" s="4" t="s">
        <v>20</v>
      </c>
      <c r="F38" s="7">
        <v>13</v>
      </c>
      <c r="G38" s="7"/>
      <c r="H38" s="7"/>
      <c r="I38" s="7"/>
      <c r="J38" s="68">
        <f t="shared" si="2"/>
        <v>100</v>
      </c>
    </row>
    <row r="39" spans="1:10" ht="15.75" thickBot="1" x14ac:dyDescent="0.3">
      <c r="A39" s="2"/>
      <c r="B39" s="3"/>
      <c r="C39" s="3"/>
      <c r="D39" s="7">
        <v>12</v>
      </c>
      <c r="E39" s="4" t="s">
        <v>22</v>
      </c>
      <c r="F39" s="7">
        <v>12</v>
      </c>
      <c r="G39" s="7"/>
      <c r="H39" s="7">
        <v>1</v>
      </c>
      <c r="I39" s="7"/>
      <c r="J39" s="68">
        <f t="shared" si="2"/>
        <v>94.871794871794876</v>
      </c>
    </row>
    <row r="40" spans="1:10" ht="15.75" thickBot="1" x14ac:dyDescent="0.3">
      <c r="A40" s="2"/>
      <c r="B40" s="3"/>
      <c r="C40" s="3"/>
      <c r="D40" s="7">
        <v>13</v>
      </c>
      <c r="E40" s="4" t="s">
        <v>17</v>
      </c>
      <c r="F40" s="7">
        <v>12</v>
      </c>
      <c r="G40" s="7">
        <v>1</v>
      </c>
      <c r="H40" s="7"/>
      <c r="I40" s="7"/>
      <c r="J40" s="68">
        <f t="shared" si="2"/>
        <v>97.435897435897431</v>
      </c>
    </row>
    <row r="41" spans="1:10" ht="15.75" thickBot="1" x14ac:dyDescent="0.3">
      <c r="A41" s="2"/>
      <c r="B41" s="3"/>
      <c r="C41" s="3"/>
      <c r="D41" s="7">
        <v>14</v>
      </c>
      <c r="E41" s="4" t="s">
        <v>18</v>
      </c>
      <c r="F41" s="7">
        <v>11</v>
      </c>
      <c r="G41" s="7">
        <v>1</v>
      </c>
      <c r="H41" s="7">
        <v>1</v>
      </c>
      <c r="I41" s="7"/>
      <c r="J41" s="68">
        <f t="shared" si="2"/>
        <v>92.307692307692307</v>
      </c>
    </row>
    <row r="42" spans="1:10" ht="15.75" thickBot="1" x14ac:dyDescent="0.3">
      <c r="A42" s="2"/>
      <c r="B42" s="3"/>
      <c r="C42" s="3"/>
      <c r="D42" s="7">
        <v>15</v>
      </c>
      <c r="E42" s="4" t="s">
        <v>19</v>
      </c>
      <c r="F42" s="7">
        <v>11</v>
      </c>
      <c r="G42" s="7">
        <v>1</v>
      </c>
      <c r="H42" s="7">
        <v>1</v>
      </c>
      <c r="I42" s="7"/>
      <c r="J42" s="68">
        <f t="shared" si="2"/>
        <v>92.307692307692307</v>
      </c>
    </row>
    <row r="43" spans="1:10" ht="15.75" thickBot="1" x14ac:dyDescent="0.3">
      <c r="A43" s="2"/>
      <c r="B43" s="3"/>
      <c r="C43" s="3"/>
      <c r="D43" s="7"/>
      <c r="E43" s="4" t="s">
        <v>6</v>
      </c>
      <c r="F43" s="79">
        <f>SUM(F28:F42)/15</f>
        <v>11.866666666666667</v>
      </c>
      <c r="G43" s="79">
        <f t="shared" ref="G43:I43" si="3">SUM(G28:G42)/15</f>
        <v>0.73333333333333328</v>
      </c>
      <c r="H43" s="79">
        <f t="shared" si="3"/>
        <v>0.4</v>
      </c>
      <c r="I43" s="79">
        <f t="shared" si="3"/>
        <v>0</v>
      </c>
      <c r="J43" s="80">
        <f>SUM(J28:J42)/15</f>
        <v>96.068376068376082</v>
      </c>
    </row>
    <row r="44" spans="1:10" ht="22.5" customHeight="1" x14ac:dyDescent="0.25">
      <c r="A44" s="222" t="s">
        <v>359</v>
      </c>
      <c r="B44" s="259">
        <v>23</v>
      </c>
      <c r="C44" s="259">
        <v>13</v>
      </c>
      <c r="D44" s="35">
        <v>39</v>
      </c>
      <c r="E44" s="261"/>
      <c r="F44" s="259">
        <v>3</v>
      </c>
      <c r="G44" s="259">
        <v>2</v>
      </c>
      <c r="H44" s="13">
        <v>1</v>
      </c>
      <c r="I44" s="13">
        <v>0</v>
      </c>
      <c r="J44" s="263" t="s">
        <v>62</v>
      </c>
    </row>
    <row r="45" spans="1:10" ht="15.75" thickBot="1" x14ac:dyDescent="0.3">
      <c r="A45" s="34" t="s">
        <v>24</v>
      </c>
      <c r="B45" s="260"/>
      <c r="C45" s="260"/>
      <c r="D45" s="34"/>
      <c r="E45" s="262"/>
      <c r="F45" s="260"/>
      <c r="G45" s="260"/>
      <c r="H45" s="14"/>
      <c r="I45" s="14"/>
      <c r="J45" s="264"/>
    </row>
    <row r="46" spans="1:10" ht="15.75" thickBot="1" x14ac:dyDescent="0.3">
      <c r="A46" s="2"/>
      <c r="B46" s="3"/>
      <c r="C46" s="3"/>
      <c r="D46" s="7">
        <v>1</v>
      </c>
      <c r="E46" s="4" t="s">
        <v>9</v>
      </c>
      <c r="F46" s="7">
        <v>13</v>
      </c>
      <c r="G46" s="7"/>
      <c r="H46" s="7"/>
      <c r="I46" s="7"/>
      <c r="J46" s="68">
        <f>SUM((F46*3+G46*2+H46*1+I46*0)*100/39)</f>
        <v>100</v>
      </c>
    </row>
    <row r="47" spans="1:10" ht="23.25" thickBot="1" x14ac:dyDescent="0.3">
      <c r="A47" s="2"/>
      <c r="B47" s="3"/>
      <c r="C47" s="3"/>
      <c r="D47" s="7">
        <v>2</v>
      </c>
      <c r="E47" s="4" t="s">
        <v>10</v>
      </c>
      <c r="F47" s="7">
        <v>13</v>
      </c>
      <c r="G47" s="7"/>
      <c r="H47" s="7"/>
      <c r="I47" s="7"/>
      <c r="J47" s="68">
        <f t="shared" ref="J47:J60" si="4">SUM((F47*3+G47*2+H47*1+I47*0)*100/39)</f>
        <v>100</v>
      </c>
    </row>
    <row r="48" spans="1:10" ht="15.75" thickBot="1" x14ac:dyDescent="0.3">
      <c r="A48" s="2"/>
      <c r="B48" s="3"/>
      <c r="C48" s="3"/>
      <c r="D48" s="7">
        <v>3</v>
      </c>
      <c r="E48" s="4" t="s">
        <v>11</v>
      </c>
      <c r="F48" s="7">
        <v>13</v>
      </c>
      <c r="G48" s="7"/>
      <c r="H48" s="7"/>
      <c r="I48" s="7"/>
      <c r="J48" s="68">
        <f t="shared" si="4"/>
        <v>100</v>
      </c>
    </row>
    <row r="49" spans="1:10" ht="15.75" thickBot="1" x14ac:dyDescent="0.3">
      <c r="A49" s="2"/>
      <c r="B49" s="3"/>
      <c r="C49" s="3"/>
      <c r="D49" s="7">
        <v>4</v>
      </c>
      <c r="E49" s="4" t="s">
        <v>12</v>
      </c>
      <c r="F49" s="7">
        <v>12</v>
      </c>
      <c r="G49" s="7">
        <v>1</v>
      </c>
      <c r="H49" s="7"/>
      <c r="I49" s="7"/>
      <c r="J49" s="68">
        <f t="shared" si="4"/>
        <v>97.435897435897431</v>
      </c>
    </row>
    <row r="50" spans="1:10" ht="15.75" thickBot="1" x14ac:dyDescent="0.3">
      <c r="A50" s="2"/>
      <c r="B50" s="3"/>
      <c r="C50" s="3"/>
      <c r="D50" s="7">
        <v>5</v>
      </c>
      <c r="E50" s="4" t="s">
        <v>13</v>
      </c>
      <c r="F50" s="7">
        <v>11</v>
      </c>
      <c r="G50" s="7">
        <v>2</v>
      </c>
      <c r="H50" s="7"/>
      <c r="I50" s="7"/>
      <c r="J50" s="68">
        <f t="shared" si="4"/>
        <v>94.871794871794876</v>
      </c>
    </row>
    <row r="51" spans="1:10" ht="15.75" thickBot="1" x14ac:dyDescent="0.3">
      <c r="A51" s="2"/>
      <c r="B51" s="3"/>
      <c r="C51" s="3"/>
      <c r="D51" s="7">
        <v>6</v>
      </c>
      <c r="E51" s="4" t="s">
        <v>14</v>
      </c>
      <c r="F51" s="7">
        <v>13</v>
      </c>
      <c r="G51" s="7"/>
      <c r="H51" s="7"/>
      <c r="I51" s="7"/>
      <c r="J51" s="68">
        <f t="shared" si="4"/>
        <v>100</v>
      </c>
    </row>
    <row r="52" spans="1:10" ht="15.75" thickBot="1" x14ac:dyDescent="0.3">
      <c r="A52" s="2"/>
      <c r="B52" s="3"/>
      <c r="C52" s="3"/>
      <c r="D52" s="7">
        <v>7</v>
      </c>
      <c r="E52" s="4" t="s">
        <v>21</v>
      </c>
      <c r="F52" s="7">
        <v>12</v>
      </c>
      <c r="G52" s="7">
        <v>1</v>
      </c>
      <c r="H52" s="7"/>
      <c r="I52" s="7"/>
      <c r="J52" s="68">
        <f t="shared" si="4"/>
        <v>97.435897435897431</v>
      </c>
    </row>
    <row r="53" spans="1:10" ht="15.75" thickBot="1" x14ac:dyDescent="0.3">
      <c r="A53" s="2"/>
      <c r="B53" s="3"/>
      <c r="C53" s="3"/>
      <c r="D53" s="7">
        <v>8</v>
      </c>
      <c r="E53" s="4" t="s">
        <v>27</v>
      </c>
      <c r="F53" s="7">
        <v>12</v>
      </c>
      <c r="G53" s="7">
        <v>1</v>
      </c>
      <c r="H53" s="7"/>
      <c r="I53" s="7"/>
      <c r="J53" s="68">
        <f t="shared" si="4"/>
        <v>97.435897435897431</v>
      </c>
    </row>
    <row r="54" spans="1:10" ht="15.75" thickBot="1" x14ac:dyDescent="0.3">
      <c r="A54" s="2"/>
      <c r="B54" s="3"/>
      <c r="C54" s="3"/>
      <c r="D54" s="7">
        <v>9</v>
      </c>
      <c r="E54" s="4" t="s">
        <v>15</v>
      </c>
      <c r="F54" s="7">
        <v>13</v>
      </c>
      <c r="G54" s="7"/>
      <c r="H54" s="7"/>
      <c r="I54" s="7"/>
      <c r="J54" s="68">
        <f t="shared" si="4"/>
        <v>100</v>
      </c>
    </row>
    <row r="55" spans="1:10" ht="23.25" thickBot="1" x14ac:dyDescent="0.3">
      <c r="A55" s="2"/>
      <c r="B55" s="3"/>
      <c r="C55" s="3"/>
      <c r="D55" s="7">
        <v>10</v>
      </c>
      <c r="E55" s="4" t="s">
        <v>16</v>
      </c>
      <c r="F55" s="7">
        <v>12</v>
      </c>
      <c r="G55" s="7">
        <v>1</v>
      </c>
      <c r="H55" s="7"/>
      <c r="I55" s="7"/>
      <c r="J55" s="68">
        <f t="shared" si="4"/>
        <v>97.435897435897431</v>
      </c>
    </row>
    <row r="56" spans="1:10" ht="15.75" thickBot="1" x14ac:dyDescent="0.3">
      <c r="A56" s="2"/>
      <c r="B56" s="3"/>
      <c r="C56" s="3"/>
      <c r="D56" s="7">
        <v>11</v>
      </c>
      <c r="E56" s="4" t="s">
        <v>20</v>
      </c>
      <c r="F56" s="7">
        <v>12</v>
      </c>
      <c r="G56" s="7">
        <v>1</v>
      </c>
      <c r="H56" s="7"/>
      <c r="I56" s="7"/>
      <c r="J56" s="68">
        <f t="shared" si="4"/>
        <v>97.435897435897431</v>
      </c>
    </row>
    <row r="57" spans="1:10" ht="15.75" thickBot="1" x14ac:dyDescent="0.3">
      <c r="A57" s="2"/>
      <c r="B57" s="3"/>
      <c r="C57" s="3"/>
      <c r="D57" s="7">
        <v>12</v>
      </c>
      <c r="E57" s="4" t="s">
        <v>22</v>
      </c>
      <c r="F57" s="7">
        <v>13</v>
      </c>
      <c r="G57" s="7"/>
      <c r="H57" s="7"/>
      <c r="I57" s="7"/>
      <c r="J57" s="68">
        <f t="shared" si="4"/>
        <v>100</v>
      </c>
    </row>
    <row r="58" spans="1:10" ht="15.75" thickBot="1" x14ac:dyDescent="0.3">
      <c r="A58" s="2"/>
      <c r="B58" s="3"/>
      <c r="C58" s="3"/>
      <c r="D58" s="7">
        <v>13</v>
      </c>
      <c r="E58" s="4" t="s">
        <v>17</v>
      </c>
      <c r="F58" s="7">
        <v>12</v>
      </c>
      <c r="G58" s="7">
        <v>1</v>
      </c>
      <c r="H58" s="7"/>
      <c r="I58" s="7"/>
      <c r="J58" s="68">
        <f t="shared" si="4"/>
        <v>97.435897435897431</v>
      </c>
    </row>
    <row r="59" spans="1:10" ht="15.75" thickBot="1" x14ac:dyDescent="0.3">
      <c r="A59" s="2"/>
      <c r="B59" s="3"/>
      <c r="C59" s="3"/>
      <c r="D59" s="7">
        <v>14</v>
      </c>
      <c r="E59" s="4" t="s">
        <v>18</v>
      </c>
      <c r="F59" s="7">
        <v>12</v>
      </c>
      <c r="G59" s="7">
        <v>1</v>
      </c>
      <c r="H59" s="7"/>
      <c r="I59" s="7"/>
      <c r="J59" s="68">
        <f t="shared" si="4"/>
        <v>97.435897435897431</v>
      </c>
    </row>
    <row r="60" spans="1:10" ht="15.75" thickBot="1" x14ac:dyDescent="0.3">
      <c r="A60" s="2"/>
      <c r="B60" s="3"/>
      <c r="C60" s="3"/>
      <c r="D60" s="7">
        <v>15</v>
      </c>
      <c r="E60" s="4" t="s">
        <v>19</v>
      </c>
      <c r="F60" s="7">
        <v>12</v>
      </c>
      <c r="G60" s="7">
        <v>1</v>
      </c>
      <c r="H60" s="7"/>
      <c r="I60" s="7"/>
      <c r="J60" s="68">
        <f t="shared" si="4"/>
        <v>97.435897435897431</v>
      </c>
    </row>
    <row r="61" spans="1:10" ht="15.75" thickBot="1" x14ac:dyDescent="0.3">
      <c r="A61" s="2"/>
      <c r="B61" s="3"/>
      <c r="C61" s="3"/>
      <c r="D61" s="7"/>
      <c r="E61" s="4" t="s">
        <v>6</v>
      </c>
      <c r="F61" s="79">
        <f>SUM(F46:F60)/15</f>
        <v>12.333333333333334</v>
      </c>
      <c r="G61" s="79">
        <f t="shared" ref="G61:I61" si="5">SUM(G46:G60)/15</f>
        <v>0.66666666666666663</v>
      </c>
      <c r="H61" s="79">
        <f t="shared" si="5"/>
        <v>0</v>
      </c>
      <c r="I61" s="79">
        <f t="shared" si="5"/>
        <v>0</v>
      </c>
      <c r="J61" s="80">
        <f>SUM(J46:J60)/15</f>
        <v>98.290598290598311</v>
      </c>
    </row>
    <row r="62" spans="1:10" ht="14.45" customHeight="1" x14ac:dyDescent="0.25">
      <c r="A62" s="9" t="s">
        <v>360</v>
      </c>
      <c r="B62" s="259">
        <v>23</v>
      </c>
      <c r="C62" s="259">
        <v>13</v>
      </c>
      <c r="D62" s="35">
        <v>39</v>
      </c>
      <c r="E62" s="261"/>
      <c r="F62" s="259">
        <v>3</v>
      </c>
      <c r="G62" s="259">
        <v>2</v>
      </c>
      <c r="H62" s="13">
        <v>1</v>
      </c>
      <c r="I62" s="13">
        <v>0</v>
      </c>
      <c r="J62" s="263" t="s">
        <v>62</v>
      </c>
    </row>
    <row r="63" spans="1:10" ht="15.75" thickBot="1" x14ac:dyDescent="0.3">
      <c r="A63" s="220" t="s">
        <v>155</v>
      </c>
      <c r="B63" s="260"/>
      <c r="C63" s="260"/>
      <c r="D63" s="34"/>
      <c r="E63" s="262"/>
      <c r="F63" s="260"/>
      <c r="G63" s="260"/>
      <c r="H63" s="14"/>
      <c r="I63" s="14"/>
      <c r="J63" s="264"/>
    </row>
    <row r="64" spans="1:10" ht="15.75" thickBot="1" x14ac:dyDescent="0.3">
      <c r="A64" s="2"/>
      <c r="B64" s="3"/>
      <c r="C64" s="3"/>
      <c r="D64" s="7">
        <v>1</v>
      </c>
      <c r="E64" s="4" t="s">
        <v>9</v>
      </c>
      <c r="F64" s="7">
        <v>12</v>
      </c>
      <c r="G64" s="7">
        <v>1</v>
      </c>
      <c r="H64" s="7"/>
      <c r="I64" s="7"/>
      <c r="J64" s="68">
        <f>SUM((F64*3+G64*2+H64*1+I64*0)*100/39)</f>
        <v>97.435897435897431</v>
      </c>
    </row>
    <row r="65" spans="1:10" ht="23.25" thickBot="1" x14ac:dyDescent="0.3">
      <c r="A65" s="2"/>
      <c r="B65" s="3"/>
      <c r="C65" s="3"/>
      <c r="D65" s="7">
        <v>2</v>
      </c>
      <c r="E65" s="4" t="s">
        <v>10</v>
      </c>
      <c r="F65" s="7">
        <v>11</v>
      </c>
      <c r="G65" s="7"/>
      <c r="H65" s="7">
        <v>2</v>
      </c>
      <c r="I65" s="7"/>
      <c r="J65" s="68">
        <f t="shared" ref="J65:J78" si="6">SUM((F65*3+G65*2+H65*1+I65*0)*100/39)</f>
        <v>89.743589743589737</v>
      </c>
    </row>
    <row r="66" spans="1:10" ht="15.75" thickBot="1" x14ac:dyDescent="0.3">
      <c r="A66" s="2"/>
      <c r="B66" s="3"/>
      <c r="C66" s="3"/>
      <c r="D66" s="7">
        <v>3</v>
      </c>
      <c r="E66" s="4" t="s">
        <v>11</v>
      </c>
      <c r="F66" s="7">
        <v>11</v>
      </c>
      <c r="G66" s="7">
        <v>1</v>
      </c>
      <c r="H66" s="7">
        <v>1</v>
      </c>
      <c r="I66" s="7"/>
      <c r="J66" s="68">
        <f t="shared" si="6"/>
        <v>92.307692307692307</v>
      </c>
    </row>
    <row r="67" spans="1:10" ht="15.75" thickBot="1" x14ac:dyDescent="0.3">
      <c r="A67" s="2"/>
      <c r="B67" s="3"/>
      <c r="C67" s="3"/>
      <c r="D67" s="7">
        <v>4</v>
      </c>
      <c r="E67" s="4" t="s">
        <v>12</v>
      </c>
      <c r="F67" s="7">
        <v>10</v>
      </c>
      <c r="G67" s="7">
        <v>2</v>
      </c>
      <c r="H67" s="7">
        <v>1</v>
      </c>
      <c r="I67" s="7"/>
      <c r="J67" s="68">
        <f t="shared" si="6"/>
        <v>89.743589743589737</v>
      </c>
    </row>
    <row r="68" spans="1:10" ht="15.75" thickBot="1" x14ac:dyDescent="0.3">
      <c r="A68" s="2"/>
      <c r="B68" s="3"/>
      <c r="C68" s="3"/>
      <c r="D68" s="7">
        <v>5</v>
      </c>
      <c r="E68" s="4" t="s">
        <v>13</v>
      </c>
      <c r="F68" s="7">
        <v>8</v>
      </c>
      <c r="G68" s="7">
        <v>4</v>
      </c>
      <c r="H68" s="7">
        <v>1</v>
      </c>
      <c r="I68" s="7"/>
      <c r="J68" s="68">
        <f t="shared" si="6"/>
        <v>84.615384615384613</v>
      </c>
    </row>
    <row r="69" spans="1:10" ht="15.75" thickBot="1" x14ac:dyDescent="0.3">
      <c r="A69" s="2"/>
      <c r="B69" s="3"/>
      <c r="C69" s="3"/>
      <c r="D69" s="7">
        <v>6</v>
      </c>
      <c r="E69" s="4" t="s">
        <v>14</v>
      </c>
      <c r="F69" s="7">
        <v>10</v>
      </c>
      <c r="G69" s="7"/>
      <c r="H69" s="7">
        <v>3</v>
      </c>
      <c r="I69" s="7"/>
      <c r="J69" s="68">
        <f t="shared" si="6"/>
        <v>84.615384615384613</v>
      </c>
    </row>
    <row r="70" spans="1:10" ht="15.75" thickBot="1" x14ac:dyDescent="0.3">
      <c r="A70" s="2"/>
      <c r="B70" s="3"/>
      <c r="C70" s="3"/>
      <c r="D70" s="7">
        <v>7</v>
      </c>
      <c r="E70" s="4" t="s">
        <v>21</v>
      </c>
      <c r="F70" s="7">
        <v>9</v>
      </c>
      <c r="G70" s="7"/>
      <c r="H70" s="7">
        <v>4</v>
      </c>
      <c r="I70" s="7"/>
      <c r="J70" s="68">
        <f t="shared" si="6"/>
        <v>79.487179487179489</v>
      </c>
    </row>
    <row r="71" spans="1:10" ht="15.75" thickBot="1" x14ac:dyDescent="0.3">
      <c r="A71" s="2"/>
      <c r="B71" s="3"/>
      <c r="C71" s="3"/>
      <c r="D71" s="7">
        <v>8</v>
      </c>
      <c r="E71" s="4" t="s">
        <v>27</v>
      </c>
      <c r="F71" s="7">
        <v>7</v>
      </c>
      <c r="G71" s="7">
        <v>3</v>
      </c>
      <c r="H71" s="7">
        <v>3</v>
      </c>
      <c r="I71" s="7"/>
      <c r="J71" s="68">
        <f t="shared" si="6"/>
        <v>76.92307692307692</v>
      </c>
    </row>
    <row r="72" spans="1:10" ht="15.75" thickBot="1" x14ac:dyDescent="0.3">
      <c r="A72" s="2"/>
      <c r="B72" s="3"/>
      <c r="C72" s="3"/>
      <c r="D72" s="7">
        <v>9</v>
      </c>
      <c r="E72" s="4" t="s">
        <v>15</v>
      </c>
      <c r="F72" s="7">
        <v>7</v>
      </c>
      <c r="G72" s="7">
        <v>1</v>
      </c>
      <c r="H72" s="7">
        <v>5</v>
      </c>
      <c r="I72" s="7"/>
      <c r="J72" s="68">
        <f t="shared" si="6"/>
        <v>71.794871794871796</v>
      </c>
    </row>
    <row r="73" spans="1:10" ht="23.25" thickBot="1" x14ac:dyDescent="0.3">
      <c r="A73" s="2"/>
      <c r="B73" s="3"/>
      <c r="C73" s="3"/>
      <c r="D73" s="7">
        <v>10</v>
      </c>
      <c r="E73" s="4" t="s">
        <v>16</v>
      </c>
      <c r="F73" s="7">
        <v>6</v>
      </c>
      <c r="G73" s="7">
        <v>3</v>
      </c>
      <c r="H73" s="7">
        <v>3</v>
      </c>
      <c r="I73" s="7">
        <v>1</v>
      </c>
      <c r="J73" s="68">
        <f t="shared" si="6"/>
        <v>69.230769230769226</v>
      </c>
    </row>
    <row r="74" spans="1:10" ht="15.75" thickBot="1" x14ac:dyDescent="0.3">
      <c r="A74" s="2"/>
      <c r="B74" s="3"/>
      <c r="C74" s="3"/>
      <c r="D74" s="7">
        <v>11</v>
      </c>
      <c r="E74" s="4" t="s">
        <v>20</v>
      </c>
      <c r="F74" s="7">
        <v>11</v>
      </c>
      <c r="G74" s="7">
        <v>1</v>
      </c>
      <c r="H74" s="7">
        <v>1</v>
      </c>
      <c r="I74" s="7"/>
      <c r="J74" s="68">
        <f t="shared" si="6"/>
        <v>92.307692307692307</v>
      </c>
    </row>
    <row r="75" spans="1:10" ht="15.75" thickBot="1" x14ac:dyDescent="0.3">
      <c r="A75" s="2"/>
      <c r="B75" s="3"/>
      <c r="C75" s="3"/>
      <c r="D75" s="7">
        <v>12</v>
      </c>
      <c r="E75" s="4" t="s">
        <v>22</v>
      </c>
      <c r="F75" s="7">
        <v>8</v>
      </c>
      <c r="G75" s="7">
        <v>3</v>
      </c>
      <c r="H75" s="7">
        <v>1</v>
      </c>
      <c r="I75" s="7">
        <v>1</v>
      </c>
      <c r="J75" s="68">
        <f t="shared" si="6"/>
        <v>79.487179487179489</v>
      </c>
    </row>
    <row r="76" spans="1:10" ht="15.75" thickBot="1" x14ac:dyDescent="0.3">
      <c r="A76" s="2"/>
      <c r="B76" s="3"/>
      <c r="C76" s="3"/>
      <c r="D76" s="7">
        <v>13</v>
      </c>
      <c r="E76" s="4" t="s">
        <v>17</v>
      </c>
      <c r="F76" s="7">
        <v>7</v>
      </c>
      <c r="G76" s="7">
        <v>2</v>
      </c>
      <c r="H76" s="7">
        <v>4</v>
      </c>
      <c r="I76" s="7"/>
      <c r="J76" s="68">
        <f t="shared" si="6"/>
        <v>74.358974358974365</v>
      </c>
    </row>
    <row r="77" spans="1:10" ht="15.75" thickBot="1" x14ac:dyDescent="0.3">
      <c r="A77" s="2"/>
      <c r="B77" s="3"/>
      <c r="C77" s="3"/>
      <c r="D77" s="7">
        <v>14</v>
      </c>
      <c r="E77" s="4" t="s">
        <v>18</v>
      </c>
      <c r="F77" s="7">
        <v>9</v>
      </c>
      <c r="G77" s="7">
        <v>1</v>
      </c>
      <c r="H77" s="7">
        <v>3</v>
      </c>
      <c r="I77" s="7"/>
      <c r="J77" s="68">
        <f t="shared" si="6"/>
        <v>82.051282051282058</v>
      </c>
    </row>
    <row r="78" spans="1:10" ht="15.75" thickBot="1" x14ac:dyDescent="0.3">
      <c r="A78" s="2"/>
      <c r="B78" s="3"/>
      <c r="C78" s="3"/>
      <c r="D78" s="7">
        <v>15</v>
      </c>
      <c r="E78" s="4" t="s">
        <v>19</v>
      </c>
      <c r="F78" s="7">
        <v>10</v>
      </c>
      <c r="G78" s="7">
        <v>2</v>
      </c>
      <c r="H78" s="7">
        <v>1</v>
      </c>
      <c r="I78" s="7"/>
      <c r="J78" s="68">
        <f t="shared" si="6"/>
        <v>89.743589743589737</v>
      </c>
    </row>
    <row r="79" spans="1:10" ht="15.75" thickBot="1" x14ac:dyDescent="0.3">
      <c r="A79" s="2"/>
      <c r="B79" s="3"/>
      <c r="C79" s="3"/>
      <c r="D79" s="7"/>
      <c r="E79" s="4" t="s">
        <v>6</v>
      </c>
      <c r="F79" s="79">
        <f>SUM(F64:F78)/15</f>
        <v>9.0666666666666664</v>
      </c>
      <c r="G79" s="79">
        <f t="shared" ref="G79:I79" si="7">SUM(G64:G78)/15</f>
        <v>1.6</v>
      </c>
      <c r="H79" s="79">
        <f t="shared" si="7"/>
        <v>2.2000000000000002</v>
      </c>
      <c r="I79" s="79">
        <f t="shared" si="7"/>
        <v>0.13333333333333333</v>
      </c>
      <c r="J79" s="80">
        <f>SUM(J64:J78)/15</f>
        <v>83.589743589743577</v>
      </c>
    </row>
    <row r="80" spans="1:10" ht="24" x14ac:dyDescent="0.25">
      <c r="A80" s="9" t="s">
        <v>361</v>
      </c>
      <c r="B80" s="259">
        <v>23</v>
      </c>
      <c r="C80" s="259">
        <v>11</v>
      </c>
      <c r="D80" s="35">
        <v>33</v>
      </c>
      <c r="E80" s="261"/>
      <c r="F80" s="259">
        <v>3</v>
      </c>
      <c r="G80" s="259">
        <v>2</v>
      </c>
      <c r="H80" s="13">
        <v>1</v>
      </c>
      <c r="I80" s="13">
        <v>0</v>
      </c>
      <c r="J80" s="263" t="s">
        <v>62</v>
      </c>
    </row>
    <row r="81" spans="1:10" ht="15.75" thickBot="1" x14ac:dyDescent="0.3">
      <c r="A81" s="34" t="s">
        <v>30</v>
      </c>
      <c r="B81" s="260"/>
      <c r="C81" s="260"/>
      <c r="D81" s="34"/>
      <c r="E81" s="262"/>
      <c r="F81" s="260"/>
      <c r="G81" s="260"/>
      <c r="H81" s="14"/>
      <c r="I81" s="14"/>
      <c r="J81" s="264"/>
    </row>
    <row r="82" spans="1:10" ht="15.75" thickBot="1" x14ac:dyDescent="0.3">
      <c r="A82" s="2"/>
      <c r="B82" s="3"/>
      <c r="C82" s="3"/>
      <c r="D82" s="7">
        <v>1</v>
      </c>
      <c r="E82" s="4" t="s">
        <v>9</v>
      </c>
      <c r="F82" s="7">
        <v>9</v>
      </c>
      <c r="G82" s="7">
        <v>2</v>
      </c>
      <c r="H82" s="7"/>
      <c r="I82" s="7"/>
      <c r="J82" s="68">
        <f>SUM((F82*3+G82*2+H82*1+I82*0)*100/33)</f>
        <v>93.939393939393938</v>
      </c>
    </row>
    <row r="83" spans="1:10" ht="23.25" thickBot="1" x14ac:dyDescent="0.3">
      <c r="A83" s="2"/>
      <c r="B83" s="3"/>
      <c r="C83" s="3"/>
      <c r="D83" s="7">
        <v>2</v>
      </c>
      <c r="E83" s="4" t="s">
        <v>10</v>
      </c>
      <c r="F83" s="7">
        <v>10</v>
      </c>
      <c r="G83" s="7">
        <v>1</v>
      </c>
      <c r="H83" s="7"/>
      <c r="I83" s="7"/>
      <c r="J83" s="68">
        <f t="shared" ref="J83:J96" si="8">SUM((F83*3+G83*2+H83*1+I83*0)*100/33)</f>
        <v>96.969696969696969</v>
      </c>
    </row>
    <row r="84" spans="1:10" ht="15.75" thickBot="1" x14ac:dyDescent="0.3">
      <c r="A84" s="2"/>
      <c r="B84" s="3"/>
      <c r="C84" s="3"/>
      <c r="D84" s="7">
        <v>3</v>
      </c>
      <c r="E84" s="4" t="s">
        <v>11</v>
      </c>
      <c r="F84" s="7">
        <v>9</v>
      </c>
      <c r="G84" s="7">
        <v>2</v>
      </c>
      <c r="H84" s="7"/>
      <c r="I84" s="7"/>
      <c r="J84" s="68">
        <f t="shared" si="8"/>
        <v>93.939393939393938</v>
      </c>
    </row>
    <row r="85" spans="1:10" ht="15.75" thickBot="1" x14ac:dyDescent="0.3">
      <c r="A85" s="2"/>
      <c r="B85" s="3"/>
      <c r="C85" s="3"/>
      <c r="D85" s="7">
        <v>4</v>
      </c>
      <c r="E85" s="4" t="s">
        <v>12</v>
      </c>
      <c r="F85" s="7">
        <v>9</v>
      </c>
      <c r="G85" s="7">
        <v>2</v>
      </c>
      <c r="H85" s="7"/>
      <c r="I85" s="7"/>
      <c r="J85" s="68">
        <f t="shared" si="8"/>
        <v>93.939393939393938</v>
      </c>
    </row>
    <row r="86" spans="1:10" ht="15.75" thickBot="1" x14ac:dyDescent="0.3">
      <c r="A86" s="2"/>
      <c r="B86" s="3"/>
      <c r="C86" s="3"/>
      <c r="D86" s="7">
        <v>5</v>
      </c>
      <c r="E86" s="4" t="s">
        <v>13</v>
      </c>
      <c r="F86" s="7">
        <v>8</v>
      </c>
      <c r="G86" s="7">
        <v>3</v>
      </c>
      <c r="H86" s="7"/>
      <c r="I86" s="7"/>
      <c r="J86" s="68">
        <f t="shared" si="8"/>
        <v>90.909090909090907</v>
      </c>
    </row>
    <row r="87" spans="1:10" ht="15.75" thickBot="1" x14ac:dyDescent="0.3">
      <c r="A87" s="2"/>
      <c r="B87" s="3"/>
      <c r="C87" s="3"/>
      <c r="D87" s="7">
        <v>6</v>
      </c>
      <c r="E87" s="4" t="s">
        <v>14</v>
      </c>
      <c r="F87" s="7">
        <v>7</v>
      </c>
      <c r="G87" s="7">
        <v>3</v>
      </c>
      <c r="H87" s="7">
        <v>1</v>
      </c>
      <c r="I87" s="7"/>
      <c r="J87" s="68">
        <f t="shared" si="8"/>
        <v>84.848484848484844</v>
      </c>
    </row>
    <row r="88" spans="1:10" ht="15.75" thickBot="1" x14ac:dyDescent="0.3">
      <c r="A88" s="2"/>
      <c r="B88" s="3"/>
      <c r="C88" s="3"/>
      <c r="D88" s="7">
        <v>7</v>
      </c>
      <c r="E88" s="4" t="s">
        <v>21</v>
      </c>
      <c r="F88" s="7">
        <v>9</v>
      </c>
      <c r="G88" s="7">
        <v>2</v>
      </c>
      <c r="H88" s="7"/>
      <c r="I88" s="7"/>
      <c r="J88" s="68">
        <f t="shared" si="8"/>
        <v>93.939393939393938</v>
      </c>
    </row>
    <row r="89" spans="1:10" ht="15.75" thickBot="1" x14ac:dyDescent="0.3">
      <c r="A89" s="2"/>
      <c r="B89" s="3"/>
      <c r="C89" s="3"/>
      <c r="D89" s="7">
        <v>8</v>
      </c>
      <c r="E89" s="4" t="s">
        <v>27</v>
      </c>
      <c r="F89" s="7">
        <v>7</v>
      </c>
      <c r="G89" s="7">
        <v>2</v>
      </c>
      <c r="H89" s="7">
        <v>1</v>
      </c>
      <c r="I89" s="7">
        <v>1</v>
      </c>
      <c r="J89" s="68">
        <f t="shared" si="8"/>
        <v>78.787878787878782</v>
      </c>
    </row>
    <row r="90" spans="1:10" ht="15.75" thickBot="1" x14ac:dyDescent="0.3">
      <c r="A90" s="2"/>
      <c r="B90" s="3"/>
      <c r="C90" s="3"/>
      <c r="D90" s="7">
        <v>9</v>
      </c>
      <c r="E90" s="4" t="s">
        <v>15</v>
      </c>
      <c r="F90" s="7">
        <v>7</v>
      </c>
      <c r="G90" s="7">
        <v>1</v>
      </c>
      <c r="H90" s="7">
        <v>2</v>
      </c>
      <c r="I90" s="7">
        <v>1</v>
      </c>
      <c r="J90" s="68">
        <f t="shared" si="8"/>
        <v>75.757575757575751</v>
      </c>
    </row>
    <row r="91" spans="1:10" ht="23.25" thickBot="1" x14ac:dyDescent="0.3">
      <c r="A91" s="2"/>
      <c r="B91" s="3"/>
      <c r="C91" s="3"/>
      <c r="D91" s="7">
        <v>10</v>
      </c>
      <c r="E91" s="4" t="s">
        <v>16</v>
      </c>
      <c r="F91" s="7">
        <v>9</v>
      </c>
      <c r="G91" s="7">
        <v>1</v>
      </c>
      <c r="H91" s="7">
        <v>1</v>
      </c>
      <c r="I91" s="7"/>
      <c r="J91" s="68">
        <f t="shared" si="8"/>
        <v>90.909090909090907</v>
      </c>
    </row>
    <row r="92" spans="1:10" ht="15.75" thickBot="1" x14ac:dyDescent="0.3">
      <c r="A92" s="2"/>
      <c r="B92" s="3"/>
      <c r="C92" s="3"/>
      <c r="D92" s="7">
        <v>11</v>
      </c>
      <c r="E92" s="4" t="s">
        <v>20</v>
      </c>
      <c r="F92" s="7">
        <v>9</v>
      </c>
      <c r="G92" s="7">
        <v>2</v>
      </c>
      <c r="H92" s="7"/>
      <c r="I92" s="7"/>
      <c r="J92" s="68">
        <f t="shared" si="8"/>
        <v>93.939393939393938</v>
      </c>
    </row>
    <row r="93" spans="1:10" ht="15.75" thickBot="1" x14ac:dyDescent="0.3">
      <c r="A93" s="2"/>
      <c r="B93" s="3"/>
      <c r="C93" s="3"/>
      <c r="D93" s="7">
        <v>12</v>
      </c>
      <c r="E93" s="4" t="s">
        <v>22</v>
      </c>
      <c r="F93" s="7">
        <v>9</v>
      </c>
      <c r="G93" s="7">
        <v>2</v>
      </c>
      <c r="H93" s="7"/>
      <c r="I93" s="7"/>
      <c r="J93" s="68">
        <f t="shared" si="8"/>
        <v>93.939393939393938</v>
      </c>
    </row>
    <row r="94" spans="1:10" ht="15.75" thickBot="1" x14ac:dyDescent="0.3">
      <c r="A94" s="2"/>
      <c r="B94" s="3"/>
      <c r="C94" s="3"/>
      <c r="D94" s="7">
        <v>13</v>
      </c>
      <c r="E94" s="4" t="s">
        <v>17</v>
      </c>
      <c r="F94" s="7">
        <v>10</v>
      </c>
      <c r="G94" s="7">
        <v>1</v>
      </c>
      <c r="H94" s="7"/>
      <c r="I94" s="7"/>
      <c r="J94" s="68">
        <f t="shared" si="8"/>
        <v>96.969696969696969</v>
      </c>
    </row>
    <row r="95" spans="1:10" ht="15.75" thickBot="1" x14ac:dyDescent="0.3">
      <c r="A95" s="2"/>
      <c r="B95" s="3"/>
      <c r="C95" s="3"/>
      <c r="D95" s="7">
        <v>14</v>
      </c>
      <c r="E95" s="4" t="s">
        <v>18</v>
      </c>
      <c r="F95" s="7">
        <v>10</v>
      </c>
      <c r="G95" s="7">
        <v>1</v>
      </c>
      <c r="H95" s="7"/>
      <c r="I95" s="7"/>
      <c r="J95" s="68">
        <f t="shared" si="8"/>
        <v>96.969696969696969</v>
      </c>
    </row>
    <row r="96" spans="1:10" ht="15.75" thickBot="1" x14ac:dyDescent="0.3">
      <c r="A96" s="2"/>
      <c r="B96" s="3"/>
      <c r="C96" s="3"/>
      <c r="D96" s="7">
        <v>15</v>
      </c>
      <c r="E96" s="4" t="s">
        <v>19</v>
      </c>
      <c r="F96" s="7">
        <v>10</v>
      </c>
      <c r="G96" s="7">
        <v>1</v>
      </c>
      <c r="H96" s="7"/>
      <c r="I96" s="7"/>
      <c r="J96" s="68">
        <f t="shared" si="8"/>
        <v>96.969696969696969</v>
      </c>
    </row>
    <row r="97" spans="1:10" ht="15.75" thickBot="1" x14ac:dyDescent="0.3">
      <c r="A97" s="2"/>
      <c r="B97" s="3"/>
      <c r="C97" s="3"/>
      <c r="D97" s="7"/>
      <c r="E97" s="4" t="s">
        <v>6</v>
      </c>
      <c r="F97" s="79">
        <f>SUM(F82:F96)/15</f>
        <v>8.8000000000000007</v>
      </c>
      <c r="G97" s="79">
        <f t="shared" ref="G97:I97" si="9">SUM(G82:G96)/15</f>
        <v>1.7333333333333334</v>
      </c>
      <c r="H97" s="79">
        <f t="shared" si="9"/>
        <v>0.33333333333333331</v>
      </c>
      <c r="I97" s="79">
        <f t="shared" si="9"/>
        <v>0.13333333333333333</v>
      </c>
      <c r="J97" s="80">
        <f>SUM(J82:J96)/15</f>
        <v>91.515151515151516</v>
      </c>
    </row>
    <row r="98" spans="1:10" ht="24" x14ac:dyDescent="0.25">
      <c r="A98" s="222" t="s">
        <v>362</v>
      </c>
      <c r="B98" s="259">
        <v>23</v>
      </c>
      <c r="C98" s="259">
        <v>6</v>
      </c>
      <c r="D98" s="219">
        <v>18</v>
      </c>
      <c r="E98" s="261"/>
      <c r="F98" s="259">
        <v>3</v>
      </c>
      <c r="G98" s="259">
        <v>2</v>
      </c>
      <c r="H98" s="223">
        <v>1</v>
      </c>
      <c r="I98" s="223">
        <v>0</v>
      </c>
      <c r="J98" s="263" t="s">
        <v>62</v>
      </c>
    </row>
    <row r="99" spans="1:10" ht="15.75" thickBot="1" x14ac:dyDescent="0.3">
      <c r="A99" s="225" t="s">
        <v>128</v>
      </c>
      <c r="B99" s="260"/>
      <c r="C99" s="260"/>
      <c r="D99" s="220"/>
      <c r="E99" s="262"/>
      <c r="F99" s="260"/>
      <c r="G99" s="260"/>
      <c r="H99" s="221"/>
      <c r="I99" s="221"/>
      <c r="J99" s="264"/>
    </row>
    <row r="100" spans="1:10" ht="15.75" thickBot="1" x14ac:dyDescent="0.3">
      <c r="A100" s="2"/>
      <c r="B100" s="3"/>
      <c r="C100" s="3"/>
      <c r="D100" s="7">
        <v>1</v>
      </c>
      <c r="E100" s="4" t="s">
        <v>9</v>
      </c>
      <c r="F100" s="7">
        <v>6</v>
      </c>
      <c r="G100" s="7"/>
      <c r="H100" s="7"/>
      <c r="I100" s="7"/>
      <c r="J100" s="68">
        <f>SUM((F100*3+G100*2+H100*1+I100*0)*100/18)</f>
        <v>100</v>
      </c>
    </row>
    <row r="101" spans="1:10" ht="23.25" thickBot="1" x14ac:dyDescent="0.3">
      <c r="A101" s="2"/>
      <c r="B101" s="3"/>
      <c r="C101" s="3"/>
      <c r="D101" s="7">
        <v>2</v>
      </c>
      <c r="E101" s="4" t="s">
        <v>10</v>
      </c>
      <c r="F101" s="7">
        <v>6</v>
      </c>
      <c r="G101" s="7"/>
      <c r="H101" s="7"/>
      <c r="I101" s="7"/>
      <c r="J101" s="68">
        <f t="shared" ref="J101:J114" si="10">SUM((F101*3+G101*2+H101*1+I101*0)*100/18)</f>
        <v>100</v>
      </c>
    </row>
    <row r="102" spans="1:10" ht="15.75" thickBot="1" x14ac:dyDescent="0.3">
      <c r="A102" s="2"/>
      <c r="B102" s="3"/>
      <c r="C102" s="3"/>
      <c r="D102" s="7">
        <v>3</v>
      </c>
      <c r="E102" s="4" t="s">
        <v>11</v>
      </c>
      <c r="F102" s="7">
        <v>6</v>
      </c>
      <c r="G102" s="7"/>
      <c r="H102" s="7"/>
      <c r="I102" s="7"/>
      <c r="J102" s="68">
        <f t="shared" si="10"/>
        <v>100</v>
      </c>
    </row>
    <row r="103" spans="1:10" ht="15.75" thickBot="1" x14ac:dyDescent="0.3">
      <c r="A103" s="2"/>
      <c r="B103" s="3"/>
      <c r="C103" s="3"/>
      <c r="D103" s="7">
        <v>4</v>
      </c>
      <c r="E103" s="4" t="s">
        <v>12</v>
      </c>
      <c r="F103" s="7">
        <v>6</v>
      </c>
      <c r="G103" s="7"/>
      <c r="H103" s="7"/>
      <c r="I103" s="7"/>
      <c r="J103" s="68">
        <f t="shared" si="10"/>
        <v>100</v>
      </c>
    </row>
    <row r="104" spans="1:10" ht="15.75" thickBot="1" x14ac:dyDescent="0.3">
      <c r="A104" s="2"/>
      <c r="B104" s="3"/>
      <c r="C104" s="3"/>
      <c r="D104" s="7">
        <v>5</v>
      </c>
      <c r="E104" s="4" t="s">
        <v>13</v>
      </c>
      <c r="F104" s="7">
        <v>6</v>
      </c>
      <c r="G104" s="7"/>
      <c r="H104" s="7"/>
      <c r="I104" s="7"/>
      <c r="J104" s="68">
        <f t="shared" si="10"/>
        <v>100</v>
      </c>
    </row>
    <row r="105" spans="1:10" ht="15.75" thickBot="1" x14ac:dyDescent="0.3">
      <c r="A105" s="2"/>
      <c r="B105" s="3"/>
      <c r="C105" s="3"/>
      <c r="D105" s="7">
        <v>6</v>
      </c>
      <c r="E105" s="4" t="s">
        <v>14</v>
      </c>
      <c r="F105" s="7">
        <v>6</v>
      </c>
      <c r="G105" s="7"/>
      <c r="H105" s="7"/>
      <c r="I105" s="7"/>
      <c r="J105" s="68">
        <f t="shared" si="10"/>
        <v>100</v>
      </c>
    </row>
    <row r="106" spans="1:10" ht="15.75" thickBot="1" x14ac:dyDescent="0.3">
      <c r="A106" s="2"/>
      <c r="B106" s="3"/>
      <c r="C106" s="3"/>
      <c r="D106" s="7">
        <v>7</v>
      </c>
      <c r="E106" s="4" t="s">
        <v>21</v>
      </c>
      <c r="F106" s="7">
        <v>6</v>
      </c>
      <c r="G106" s="7"/>
      <c r="H106" s="7"/>
      <c r="I106" s="7"/>
      <c r="J106" s="68">
        <f t="shared" si="10"/>
        <v>100</v>
      </c>
    </row>
    <row r="107" spans="1:10" ht="15.75" thickBot="1" x14ac:dyDescent="0.3">
      <c r="A107" s="2"/>
      <c r="B107" s="3"/>
      <c r="C107" s="3"/>
      <c r="D107" s="7">
        <v>8</v>
      </c>
      <c r="E107" s="4" t="s">
        <v>27</v>
      </c>
      <c r="F107" s="7">
        <v>6</v>
      </c>
      <c r="G107" s="7"/>
      <c r="H107" s="7"/>
      <c r="I107" s="7"/>
      <c r="J107" s="68">
        <f t="shared" si="10"/>
        <v>100</v>
      </c>
    </row>
    <row r="108" spans="1:10" ht="15.75" thickBot="1" x14ac:dyDescent="0.3">
      <c r="A108" s="2"/>
      <c r="B108" s="3"/>
      <c r="C108" s="3"/>
      <c r="D108" s="7">
        <v>9</v>
      </c>
      <c r="E108" s="4" t="s">
        <v>15</v>
      </c>
      <c r="F108" s="7">
        <v>6</v>
      </c>
      <c r="G108" s="7"/>
      <c r="H108" s="7"/>
      <c r="I108" s="7"/>
      <c r="J108" s="68">
        <f t="shared" si="10"/>
        <v>100</v>
      </c>
    </row>
    <row r="109" spans="1:10" ht="23.25" thickBot="1" x14ac:dyDescent="0.3">
      <c r="A109" s="2"/>
      <c r="B109" s="3"/>
      <c r="C109" s="3"/>
      <c r="D109" s="7">
        <v>10</v>
      </c>
      <c r="E109" s="4" t="s">
        <v>16</v>
      </c>
      <c r="F109" s="7">
        <v>5</v>
      </c>
      <c r="G109" s="7"/>
      <c r="H109" s="7"/>
      <c r="I109" s="7">
        <v>1</v>
      </c>
      <c r="J109" s="68">
        <f t="shared" si="10"/>
        <v>83.333333333333329</v>
      </c>
    </row>
    <row r="110" spans="1:10" ht="15.75" thickBot="1" x14ac:dyDescent="0.3">
      <c r="A110" s="2"/>
      <c r="B110" s="3"/>
      <c r="C110" s="3"/>
      <c r="D110" s="7">
        <v>11</v>
      </c>
      <c r="E110" s="4" t="s">
        <v>20</v>
      </c>
      <c r="F110" s="7">
        <v>6</v>
      </c>
      <c r="G110" s="7"/>
      <c r="H110" s="7"/>
      <c r="I110" s="7"/>
      <c r="J110" s="68">
        <f t="shared" si="10"/>
        <v>100</v>
      </c>
    </row>
    <row r="111" spans="1:10" ht="15.75" thickBot="1" x14ac:dyDescent="0.3">
      <c r="A111" s="2"/>
      <c r="B111" s="3"/>
      <c r="C111" s="3"/>
      <c r="D111" s="7">
        <v>12</v>
      </c>
      <c r="E111" s="4" t="s">
        <v>22</v>
      </c>
      <c r="F111" s="7">
        <v>6</v>
      </c>
      <c r="G111" s="7"/>
      <c r="H111" s="7"/>
      <c r="I111" s="7"/>
      <c r="J111" s="68">
        <f t="shared" si="10"/>
        <v>100</v>
      </c>
    </row>
    <row r="112" spans="1:10" ht="15.75" thickBot="1" x14ac:dyDescent="0.3">
      <c r="A112" s="2"/>
      <c r="B112" s="3"/>
      <c r="C112" s="3"/>
      <c r="D112" s="7">
        <v>13</v>
      </c>
      <c r="E112" s="4" t="s">
        <v>17</v>
      </c>
      <c r="F112" s="7">
        <v>6</v>
      </c>
      <c r="G112" s="7"/>
      <c r="H112" s="7"/>
      <c r="I112" s="7"/>
      <c r="J112" s="68">
        <f t="shared" si="10"/>
        <v>100</v>
      </c>
    </row>
    <row r="113" spans="1:10" ht="15.75" thickBot="1" x14ac:dyDescent="0.3">
      <c r="A113" s="2"/>
      <c r="B113" s="3"/>
      <c r="C113" s="3"/>
      <c r="D113" s="7">
        <v>14</v>
      </c>
      <c r="E113" s="4" t="s">
        <v>18</v>
      </c>
      <c r="F113" s="7">
        <v>6</v>
      </c>
      <c r="G113" s="7"/>
      <c r="H113" s="7"/>
      <c r="I113" s="7"/>
      <c r="J113" s="68">
        <f t="shared" si="10"/>
        <v>100</v>
      </c>
    </row>
    <row r="114" spans="1:10" ht="15.75" thickBot="1" x14ac:dyDescent="0.3">
      <c r="A114" s="2"/>
      <c r="B114" s="3"/>
      <c r="C114" s="3"/>
      <c r="D114" s="7">
        <v>15</v>
      </c>
      <c r="E114" s="4" t="s">
        <v>19</v>
      </c>
      <c r="F114" s="7">
        <v>6</v>
      </c>
      <c r="G114" s="7"/>
      <c r="H114" s="7"/>
      <c r="I114" s="7"/>
      <c r="J114" s="68">
        <f t="shared" si="10"/>
        <v>100</v>
      </c>
    </row>
    <row r="115" spans="1:10" ht="15.75" thickBot="1" x14ac:dyDescent="0.3">
      <c r="A115" s="2"/>
      <c r="B115" s="3"/>
      <c r="C115" s="3"/>
      <c r="D115" s="7"/>
      <c r="E115" s="4" t="s">
        <v>6</v>
      </c>
      <c r="F115" s="79">
        <f>SUM(F100:F114)/15</f>
        <v>5.9333333333333336</v>
      </c>
      <c r="G115" s="79">
        <f t="shared" ref="G115:I115" si="11">SUM(G100:G114)/15</f>
        <v>0</v>
      </c>
      <c r="H115" s="79">
        <f t="shared" si="11"/>
        <v>0</v>
      </c>
      <c r="I115" s="79">
        <f t="shared" si="11"/>
        <v>6.6666666666666666E-2</v>
      </c>
      <c r="J115" s="80">
        <f>SUM(J100:J114)/15</f>
        <v>98.8888888888889</v>
      </c>
    </row>
    <row r="116" spans="1:10" ht="24" x14ac:dyDescent="0.25">
      <c r="A116" s="222" t="s">
        <v>363</v>
      </c>
      <c r="B116" s="259">
        <v>23</v>
      </c>
      <c r="C116" s="259">
        <v>6</v>
      </c>
      <c r="D116" s="35">
        <v>18</v>
      </c>
      <c r="E116" s="261"/>
      <c r="F116" s="259">
        <v>3</v>
      </c>
      <c r="G116" s="259">
        <v>2</v>
      </c>
      <c r="H116" s="13">
        <v>1</v>
      </c>
      <c r="I116" s="13">
        <v>0</v>
      </c>
      <c r="J116" s="263" t="s">
        <v>62</v>
      </c>
    </row>
    <row r="117" spans="1:10" ht="15.75" thickBot="1" x14ac:dyDescent="0.3">
      <c r="A117" s="225" t="s">
        <v>57</v>
      </c>
      <c r="B117" s="260"/>
      <c r="C117" s="260"/>
      <c r="D117" s="34"/>
      <c r="E117" s="262"/>
      <c r="F117" s="260"/>
      <c r="G117" s="260"/>
      <c r="H117" s="14"/>
      <c r="I117" s="14"/>
      <c r="J117" s="264"/>
    </row>
    <row r="118" spans="1:10" ht="15.75" thickBot="1" x14ac:dyDescent="0.3">
      <c r="A118" s="2"/>
      <c r="B118" s="3"/>
      <c r="C118" s="3"/>
      <c r="D118" s="7">
        <v>1</v>
      </c>
      <c r="E118" s="4" t="s">
        <v>9</v>
      </c>
      <c r="F118" s="7">
        <v>6</v>
      </c>
      <c r="G118" s="7"/>
      <c r="H118" s="7"/>
      <c r="I118" s="7"/>
      <c r="J118" s="68">
        <f>SUM((F118*3+G118*2+H118*1+I118*0)*100/18)</f>
        <v>100</v>
      </c>
    </row>
    <row r="119" spans="1:10" ht="23.25" thickBot="1" x14ac:dyDescent="0.3">
      <c r="A119" s="2"/>
      <c r="B119" s="3"/>
      <c r="C119" s="3"/>
      <c r="D119" s="7">
        <v>2</v>
      </c>
      <c r="E119" s="4" t="s">
        <v>10</v>
      </c>
      <c r="F119" s="7">
        <v>6</v>
      </c>
      <c r="G119" s="7"/>
      <c r="H119" s="7"/>
      <c r="I119" s="7"/>
      <c r="J119" s="68">
        <f t="shared" ref="J119:J132" si="12">SUM((F119*3+G119*2+H119*1+I119*0)*100/18)</f>
        <v>100</v>
      </c>
    </row>
    <row r="120" spans="1:10" ht="15.75" thickBot="1" x14ac:dyDescent="0.3">
      <c r="A120" s="2"/>
      <c r="B120" s="3"/>
      <c r="C120" s="3"/>
      <c r="D120" s="7">
        <v>3</v>
      </c>
      <c r="E120" s="4" t="s">
        <v>11</v>
      </c>
      <c r="F120" s="7">
        <v>6</v>
      </c>
      <c r="G120" s="7"/>
      <c r="H120" s="7"/>
      <c r="I120" s="7"/>
      <c r="J120" s="68">
        <f t="shared" si="12"/>
        <v>100</v>
      </c>
    </row>
    <row r="121" spans="1:10" ht="15.75" thickBot="1" x14ac:dyDescent="0.3">
      <c r="A121" s="2"/>
      <c r="B121" s="3"/>
      <c r="C121" s="3"/>
      <c r="D121" s="7">
        <v>4</v>
      </c>
      <c r="E121" s="4" t="s">
        <v>12</v>
      </c>
      <c r="F121" s="7">
        <v>6</v>
      </c>
      <c r="G121" s="7"/>
      <c r="H121" s="7"/>
      <c r="I121" s="7"/>
      <c r="J121" s="68">
        <f t="shared" si="12"/>
        <v>100</v>
      </c>
    </row>
    <row r="122" spans="1:10" ht="15.75" thickBot="1" x14ac:dyDescent="0.3">
      <c r="A122" s="2"/>
      <c r="B122" s="3"/>
      <c r="C122" s="3"/>
      <c r="D122" s="7">
        <v>5</v>
      </c>
      <c r="E122" s="4" t="s">
        <v>13</v>
      </c>
      <c r="F122" s="7">
        <v>6</v>
      </c>
      <c r="G122" s="7"/>
      <c r="H122" s="7"/>
      <c r="I122" s="7"/>
      <c r="J122" s="68">
        <f t="shared" si="12"/>
        <v>100</v>
      </c>
    </row>
    <row r="123" spans="1:10" ht="15.75" thickBot="1" x14ac:dyDescent="0.3">
      <c r="A123" s="2"/>
      <c r="B123" s="3"/>
      <c r="C123" s="3"/>
      <c r="D123" s="7">
        <v>6</v>
      </c>
      <c r="E123" s="4" t="s">
        <v>14</v>
      </c>
      <c r="F123" s="7">
        <v>6</v>
      </c>
      <c r="G123" s="7"/>
      <c r="H123" s="7"/>
      <c r="I123" s="7"/>
      <c r="J123" s="68">
        <f t="shared" si="12"/>
        <v>100</v>
      </c>
    </row>
    <row r="124" spans="1:10" ht="15.75" thickBot="1" x14ac:dyDescent="0.3">
      <c r="A124" s="2"/>
      <c r="B124" s="3"/>
      <c r="C124" s="3"/>
      <c r="D124" s="7">
        <v>7</v>
      </c>
      <c r="E124" s="4" t="s">
        <v>21</v>
      </c>
      <c r="F124" s="7">
        <v>6</v>
      </c>
      <c r="G124" s="7"/>
      <c r="H124" s="7"/>
      <c r="I124" s="7"/>
      <c r="J124" s="68">
        <f t="shared" si="12"/>
        <v>100</v>
      </c>
    </row>
    <row r="125" spans="1:10" ht="15.75" thickBot="1" x14ac:dyDescent="0.3">
      <c r="A125" s="2"/>
      <c r="B125" s="3"/>
      <c r="C125" s="3"/>
      <c r="D125" s="7">
        <v>8</v>
      </c>
      <c r="E125" s="4" t="s">
        <v>27</v>
      </c>
      <c r="F125" s="7">
        <v>6</v>
      </c>
      <c r="G125" s="7"/>
      <c r="H125" s="7"/>
      <c r="I125" s="7"/>
      <c r="J125" s="68">
        <f t="shared" si="12"/>
        <v>100</v>
      </c>
    </row>
    <row r="126" spans="1:10" ht="15.75" thickBot="1" x14ac:dyDescent="0.3">
      <c r="A126" s="2"/>
      <c r="B126" s="3"/>
      <c r="C126" s="3"/>
      <c r="D126" s="7">
        <v>9</v>
      </c>
      <c r="E126" s="4" t="s">
        <v>15</v>
      </c>
      <c r="F126" s="7">
        <v>6</v>
      </c>
      <c r="G126" s="7"/>
      <c r="H126" s="7"/>
      <c r="I126" s="7"/>
      <c r="J126" s="68">
        <f t="shared" si="12"/>
        <v>100</v>
      </c>
    </row>
    <row r="127" spans="1:10" ht="23.25" thickBot="1" x14ac:dyDescent="0.3">
      <c r="A127" s="2"/>
      <c r="B127" s="3"/>
      <c r="C127" s="3"/>
      <c r="D127" s="7">
        <v>10</v>
      </c>
      <c r="E127" s="4" t="s">
        <v>16</v>
      </c>
      <c r="F127" s="7">
        <v>5</v>
      </c>
      <c r="G127" s="7"/>
      <c r="H127" s="7"/>
      <c r="I127" s="7">
        <v>1</v>
      </c>
      <c r="J127" s="68">
        <f t="shared" si="12"/>
        <v>83.333333333333329</v>
      </c>
    </row>
    <row r="128" spans="1:10" ht="15.75" thickBot="1" x14ac:dyDescent="0.3">
      <c r="A128" s="2"/>
      <c r="B128" s="3"/>
      <c r="C128" s="3"/>
      <c r="D128" s="7">
        <v>11</v>
      </c>
      <c r="E128" s="4" t="s">
        <v>20</v>
      </c>
      <c r="F128" s="7">
        <v>6</v>
      </c>
      <c r="G128" s="7"/>
      <c r="H128" s="7"/>
      <c r="I128" s="7"/>
      <c r="J128" s="68">
        <f t="shared" si="12"/>
        <v>100</v>
      </c>
    </row>
    <row r="129" spans="1:10" ht="15.75" thickBot="1" x14ac:dyDescent="0.3">
      <c r="A129" s="2"/>
      <c r="B129" s="3"/>
      <c r="C129" s="3"/>
      <c r="D129" s="7">
        <v>12</v>
      </c>
      <c r="E129" s="4" t="s">
        <v>22</v>
      </c>
      <c r="F129" s="7">
        <v>6</v>
      </c>
      <c r="G129" s="7"/>
      <c r="H129" s="7"/>
      <c r="I129" s="7"/>
      <c r="J129" s="68">
        <f t="shared" si="12"/>
        <v>100</v>
      </c>
    </row>
    <row r="130" spans="1:10" ht="15.75" thickBot="1" x14ac:dyDescent="0.3">
      <c r="A130" s="2"/>
      <c r="B130" s="3"/>
      <c r="C130" s="3"/>
      <c r="D130" s="7">
        <v>13</v>
      </c>
      <c r="E130" s="4" t="s">
        <v>17</v>
      </c>
      <c r="F130" s="7">
        <v>6</v>
      </c>
      <c r="G130" s="7"/>
      <c r="H130" s="7"/>
      <c r="I130" s="7"/>
      <c r="J130" s="68">
        <f t="shared" si="12"/>
        <v>100</v>
      </c>
    </row>
    <row r="131" spans="1:10" ht="15.75" thickBot="1" x14ac:dyDescent="0.3">
      <c r="A131" s="2"/>
      <c r="B131" s="3"/>
      <c r="C131" s="3"/>
      <c r="D131" s="7">
        <v>14</v>
      </c>
      <c r="E131" s="4" t="s">
        <v>18</v>
      </c>
      <c r="F131" s="7">
        <v>6</v>
      </c>
      <c r="G131" s="7"/>
      <c r="H131" s="7"/>
      <c r="I131" s="7"/>
      <c r="J131" s="68">
        <f t="shared" si="12"/>
        <v>100</v>
      </c>
    </row>
    <row r="132" spans="1:10" ht="15.75" thickBot="1" x14ac:dyDescent="0.3">
      <c r="A132" s="2"/>
      <c r="B132" s="3"/>
      <c r="C132" s="3"/>
      <c r="D132" s="7">
        <v>15</v>
      </c>
      <c r="E132" s="4" t="s">
        <v>19</v>
      </c>
      <c r="F132" s="7">
        <v>6</v>
      </c>
      <c r="G132" s="7"/>
      <c r="H132" s="7"/>
      <c r="I132" s="7"/>
      <c r="J132" s="68">
        <f t="shared" si="12"/>
        <v>100</v>
      </c>
    </row>
    <row r="133" spans="1:10" ht="15.75" thickBot="1" x14ac:dyDescent="0.3">
      <c r="A133" s="2"/>
      <c r="B133" s="3"/>
      <c r="C133" s="3"/>
      <c r="D133" s="7"/>
      <c r="E133" s="4" t="s">
        <v>6</v>
      </c>
      <c r="F133" s="79">
        <f>SUM(F118:F132)/15</f>
        <v>5.9333333333333336</v>
      </c>
      <c r="G133" s="79">
        <f t="shared" ref="G133:I133" si="13">SUM(G118:G132)/15</f>
        <v>0</v>
      </c>
      <c r="H133" s="79">
        <f t="shared" si="13"/>
        <v>0</v>
      </c>
      <c r="I133" s="79">
        <f t="shared" si="13"/>
        <v>6.6666666666666666E-2</v>
      </c>
      <c r="J133" s="80">
        <f>SUM(J118:J132)/15</f>
        <v>98.8888888888889</v>
      </c>
    </row>
    <row r="134" spans="1:10" ht="48" x14ac:dyDescent="0.25">
      <c r="A134" s="222" t="s">
        <v>188</v>
      </c>
      <c r="B134" s="259">
        <v>23</v>
      </c>
      <c r="C134" s="259">
        <v>7</v>
      </c>
      <c r="D134" s="35">
        <v>21</v>
      </c>
      <c r="E134" s="261"/>
      <c r="F134" s="259">
        <v>3</v>
      </c>
      <c r="G134" s="259">
        <v>2</v>
      </c>
      <c r="H134" s="13">
        <v>1</v>
      </c>
      <c r="I134" s="13">
        <v>0</v>
      </c>
      <c r="J134" s="263" t="s">
        <v>62</v>
      </c>
    </row>
    <row r="135" spans="1:10" ht="15.75" thickBot="1" x14ac:dyDescent="0.3">
      <c r="A135" s="34" t="s">
        <v>31</v>
      </c>
      <c r="B135" s="260"/>
      <c r="C135" s="260"/>
      <c r="D135" s="34"/>
      <c r="E135" s="262"/>
      <c r="F135" s="260"/>
      <c r="G135" s="260"/>
      <c r="H135" s="14"/>
      <c r="I135" s="14"/>
      <c r="J135" s="264"/>
    </row>
    <row r="136" spans="1:10" ht="15.75" thickBot="1" x14ac:dyDescent="0.3">
      <c r="A136" s="2"/>
      <c r="B136" s="3"/>
      <c r="C136" s="3"/>
      <c r="D136" s="7">
        <v>1</v>
      </c>
      <c r="E136" s="4" t="s">
        <v>9</v>
      </c>
      <c r="F136" s="7">
        <v>7</v>
      </c>
      <c r="G136" s="7"/>
      <c r="H136" s="7"/>
      <c r="I136" s="7"/>
      <c r="J136" s="68">
        <f>SUM((F136*3+G136*2+H136*1+I136*0)*100/21)</f>
        <v>100</v>
      </c>
    </row>
    <row r="137" spans="1:10" ht="23.25" thickBot="1" x14ac:dyDescent="0.3">
      <c r="A137" s="2"/>
      <c r="B137" s="3"/>
      <c r="C137" s="3"/>
      <c r="D137" s="7">
        <v>2</v>
      </c>
      <c r="E137" s="4" t="s">
        <v>10</v>
      </c>
      <c r="F137" s="7">
        <v>6</v>
      </c>
      <c r="G137" s="7">
        <v>1</v>
      </c>
      <c r="H137" s="7"/>
      <c r="I137" s="7"/>
      <c r="J137" s="68">
        <f t="shared" ref="J137:J150" si="14">SUM((F137*3+G137*2+H137*1+I137*0)*100/21)</f>
        <v>95.238095238095241</v>
      </c>
    </row>
    <row r="138" spans="1:10" ht="15.75" thickBot="1" x14ac:dyDescent="0.3">
      <c r="A138" s="2"/>
      <c r="B138" s="3"/>
      <c r="C138" s="3"/>
      <c r="D138" s="7">
        <v>3</v>
      </c>
      <c r="E138" s="4" t="s">
        <v>11</v>
      </c>
      <c r="F138" s="7">
        <v>7</v>
      </c>
      <c r="G138" s="7"/>
      <c r="H138" s="7"/>
      <c r="I138" s="7"/>
      <c r="J138" s="68">
        <f t="shared" si="14"/>
        <v>100</v>
      </c>
    </row>
    <row r="139" spans="1:10" ht="15.75" thickBot="1" x14ac:dyDescent="0.3">
      <c r="A139" s="2"/>
      <c r="B139" s="3"/>
      <c r="C139" s="3"/>
      <c r="D139" s="7">
        <v>4</v>
      </c>
      <c r="E139" s="4" t="s">
        <v>12</v>
      </c>
      <c r="F139" s="7">
        <v>6</v>
      </c>
      <c r="G139" s="7">
        <v>1</v>
      </c>
      <c r="H139" s="7"/>
      <c r="I139" s="7"/>
      <c r="J139" s="68">
        <f t="shared" si="14"/>
        <v>95.238095238095241</v>
      </c>
    </row>
    <row r="140" spans="1:10" ht="15.75" thickBot="1" x14ac:dyDescent="0.3">
      <c r="A140" s="2"/>
      <c r="B140" s="3"/>
      <c r="C140" s="3"/>
      <c r="D140" s="7">
        <v>5</v>
      </c>
      <c r="E140" s="4" t="s">
        <v>13</v>
      </c>
      <c r="F140" s="7">
        <v>6</v>
      </c>
      <c r="G140" s="7">
        <v>1</v>
      </c>
      <c r="H140" s="7"/>
      <c r="I140" s="7"/>
      <c r="J140" s="68">
        <f t="shared" si="14"/>
        <v>95.238095238095241</v>
      </c>
    </row>
    <row r="141" spans="1:10" ht="15.75" thickBot="1" x14ac:dyDescent="0.3">
      <c r="A141" s="2"/>
      <c r="B141" s="3"/>
      <c r="C141" s="3"/>
      <c r="D141" s="7">
        <v>6</v>
      </c>
      <c r="E141" s="4" t="s">
        <v>14</v>
      </c>
      <c r="F141" s="7">
        <v>7</v>
      </c>
      <c r="G141" s="7"/>
      <c r="H141" s="7"/>
      <c r="I141" s="7"/>
      <c r="J141" s="68">
        <f t="shared" si="14"/>
        <v>100</v>
      </c>
    </row>
    <row r="142" spans="1:10" ht="15.75" thickBot="1" x14ac:dyDescent="0.3">
      <c r="A142" s="2"/>
      <c r="B142" s="3"/>
      <c r="C142" s="3"/>
      <c r="D142" s="7">
        <v>7</v>
      </c>
      <c r="E142" s="4" t="s">
        <v>21</v>
      </c>
      <c r="F142" s="7">
        <v>7</v>
      </c>
      <c r="G142" s="7"/>
      <c r="H142" s="7"/>
      <c r="I142" s="7"/>
      <c r="J142" s="68">
        <f t="shared" si="14"/>
        <v>100</v>
      </c>
    </row>
    <row r="143" spans="1:10" ht="15.75" thickBot="1" x14ac:dyDescent="0.3">
      <c r="A143" s="2"/>
      <c r="B143" s="3"/>
      <c r="C143" s="3"/>
      <c r="D143" s="7">
        <v>8</v>
      </c>
      <c r="E143" s="4" t="s">
        <v>27</v>
      </c>
      <c r="F143" s="7">
        <v>7</v>
      </c>
      <c r="G143" s="7"/>
      <c r="H143" s="7"/>
      <c r="I143" s="7"/>
      <c r="J143" s="68">
        <f t="shared" si="14"/>
        <v>100</v>
      </c>
    </row>
    <row r="144" spans="1:10" ht="15.75" thickBot="1" x14ac:dyDescent="0.3">
      <c r="A144" s="2"/>
      <c r="B144" s="3"/>
      <c r="C144" s="3"/>
      <c r="D144" s="7">
        <v>9</v>
      </c>
      <c r="E144" s="4" t="s">
        <v>15</v>
      </c>
      <c r="F144" s="7">
        <v>6</v>
      </c>
      <c r="G144" s="7">
        <v>1</v>
      </c>
      <c r="H144" s="7"/>
      <c r="I144" s="7"/>
      <c r="J144" s="68">
        <f t="shared" si="14"/>
        <v>95.238095238095241</v>
      </c>
    </row>
    <row r="145" spans="1:10" ht="23.25" thickBot="1" x14ac:dyDescent="0.3">
      <c r="A145" s="2"/>
      <c r="B145" s="3"/>
      <c r="C145" s="3"/>
      <c r="D145" s="7">
        <v>10</v>
      </c>
      <c r="E145" s="4" t="s">
        <v>16</v>
      </c>
      <c r="F145" s="7">
        <v>6</v>
      </c>
      <c r="G145" s="7"/>
      <c r="H145" s="7">
        <v>1</v>
      </c>
      <c r="I145" s="7"/>
      <c r="J145" s="68">
        <f t="shared" si="14"/>
        <v>90.476190476190482</v>
      </c>
    </row>
    <row r="146" spans="1:10" ht="15.75" thickBot="1" x14ac:dyDescent="0.3">
      <c r="A146" s="2"/>
      <c r="B146" s="3"/>
      <c r="C146" s="3"/>
      <c r="D146" s="7">
        <v>11</v>
      </c>
      <c r="E146" s="4" t="s">
        <v>20</v>
      </c>
      <c r="F146" s="7">
        <v>7</v>
      </c>
      <c r="G146" s="7"/>
      <c r="H146" s="7"/>
      <c r="I146" s="7"/>
      <c r="J146" s="68">
        <f t="shared" si="14"/>
        <v>100</v>
      </c>
    </row>
    <row r="147" spans="1:10" ht="15.75" thickBot="1" x14ac:dyDescent="0.3">
      <c r="A147" s="2"/>
      <c r="B147" s="3"/>
      <c r="C147" s="3"/>
      <c r="D147" s="7">
        <v>12</v>
      </c>
      <c r="E147" s="4" t="s">
        <v>22</v>
      </c>
      <c r="F147" s="7">
        <v>7</v>
      </c>
      <c r="G147" s="7"/>
      <c r="H147" s="7"/>
      <c r="I147" s="7"/>
      <c r="J147" s="68">
        <f t="shared" si="14"/>
        <v>100</v>
      </c>
    </row>
    <row r="148" spans="1:10" ht="15.75" thickBot="1" x14ac:dyDescent="0.3">
      <c r="A148" s="2"/>
      <c r="B148" s="3"/>
      <c r="C148" s="3"/>
      <c r="D148" s="7">
        <v>13</v>
      </c>
      <c r="E148" s="4" t="s">
        <v>17</v>
      </c>
      <c r="F148" s="7">
        <v>7</v>
      </c>
      <c r="G148" s="7"/>
      <c r="H148" s="7"/>
      <c r="I148" s="7"/>
      <c r="J148" s="68">
        <f t="shared" si="14"/>
        <v>100</v>
      </c>
    </row>
    <row r="149" spans="1:10" ht="15.75" thickBot="1" x14ac:dyDescent="0.3">
      <c r="A149" s="2"/>
      <c r="B149" s="3"/>
      <c r="C149" s="3"/>
      <c r="D149" s="7">
        <v>14</v>
      </c>
      <c r="E149" s="4" t="s">
        <v>18</v>
      </c>
      <c r="F149" s="7">
        <v>6</v>
      </c>
      <c r="G149" s="7">
        <v>1</v>
      </c>
      <c r="H149" s="7"/>
      <c r="I149" s="7"/>
      <c r="J149" s="68">
        <f t="shared" si="14"/>
        <v>95.238095238095241</v>
      </c>
    </row>
    <row r="150" spans="1:10" ht="15.75" thickBot="1" x14ac:dyDescent="0.3">
      <c r="A150" s="2"/>
      <c r="B150" s="3"/>
      <c r="C150" s="3"/>
      <c r="D150" s="7">
        <v>15</v>
      </c>
      <c r="E150" s="4" t="s">
        <v>19</v>
      </c>
      <c r="F150" s="7">
        <v>7</v>
      </c>
      <c r="G150" s="7"/>
      <c r="H150" s="7"/>
      <c r="I150" s="7"/>
      <c r="J150" s="68">
        <f t="shared" si="14"/>
        <v>100</v>
      </c>
    </row>
    <row r="151" spans="1:10" ht="15.75" thickBot="1" x14ac:dyDescent="0.3">
      <c r="A151" s="2"/>
      <c r="B151" s="3"/>
      <c r="C151" s="3"/>
      <c r="D151" s="7"/>
      <c r="E151" s="4" t="s">
        <v>6</v>
      </c>
      <c r="F151" s="79">
        <f>SUM(F136:F150)/15</f>
        <v>6.6</v>
      </c>
      <c r="G151" s="79">
        <f t="shared" ref="G151:I151" si="15">SUM(G136:G150)/15</f>
        <v>0.33333333333333331</v>
      </c>
      <c r="H151" s="79">
        <f t="shared" si="15"/>
        <v>6.6666666666666666E-2</v>
      </c>
      <c r="I151" s="79">
        <f t="shared" si="15"/>
        <v>0</v>
      </c>
      <c r="J151" s="80">
        <f>SUM(J136:J150)/15</f>
        <v>97.777777777777786</v>
      </c>
    </row>
    <row r="152" spans="1:10" ht="34.15" customHeight="1" x14ac:dyDescent="0.25">
      <c r="A152" s="222" t="s">
        <v>189</v>
      </c>
      <c r="B152" s="259">
        <v>23</v>
      </c>
      <c r="C152" s="259">
        <v>6</v>
      </c>
      <c r="D152" s="35">
        <v>18</v>
      </c>
      <c r="E152" s="261"/>
      <c r="F152" s="259">
        <v>3</v>
      </c>
      <c r="G152" s="259">
        <v>2</v>
      </c>
      <c r="H152" s="13">
        <v>1</v>
      </c>
      <c r="I152" s="13">
        <v>0</v>
      </c>
      <c r="J152" s="263" t="s">
        <v>62</v>
      </c>
    </row>
    <row r="153" spans="1:10" ht="11.45" customHeight="1" thickBot="1" x14ac:dyDescent="0.3">
      <c r="A153" s="220" t="s">
        <v>31</v>
      </c>
      <c r="B153" s="260"/>
      <c r="C153" s="260"/>
      <c r="D153" s="34"/>
      <c r="E153" s="262"/>
      <c r="F153" s="260"/>
      <c r="G153" s="260"/>
      <c r="H153" s="14"/>
      <c r="I153" s="14"/>
      <c r="J153" s="264"/>
    </row>
    <row r="154" spans="1:10" ht="15.75" thickBot="1" x14ac:dyDescent="0.3">
      <c r="A154" s="2"/>
      <c r="B154" s="3"/>
      <c r="C154" s="3"/>
      <c r="D154" s="7">
        <v>1</v>
      </c>
      <c r="E154" s="4" t="s">
        <v>9</v>
      </c>
      <c r="F154" s="7">
        <v>6</v>
      </c>
      <c r="G154" s="7"/>
      <c r="H154" s="7"/>
      <c r="I154" s="7"/>
      <c r="J154" s="68">
        <f>SUM((F154*3+G154*2+H154*1+I154*0)*100/18)</f>
        <v>100</v>
      </c>
    </row>
    <row r="155" spans="1:10" ht="23.25" thickBot="1" x14ac:dyDescent="0.3">
      <c r="A155" s="2"/>
      <c r="B155" s="3"/>
      <c r="C155" s="3"/>
      <c r="D155" s="7">
        <v>2</v>
      </c>
      <c r="E155" s="4" t="s">
        <v>10</v>
      </c>
      <c r="F155" s="7">
        <v>6</v>
      </c>
      <c r="G155" s="7"/>
      <c r="H155" s="7"/>
      <c r="I155" s="7"/>
      <c r="J155" s="68">
        <f t="shared" ref="J155:J168" si="16">SUM((F155*3+G155*2+H155*1+I155*0)*100/18)</f>
        <v>100</v>
      </c>
    </row>
    <row r="156" spans="1:10" ht="15.75" thickBot="1" x14ac:dyDescent="0.3">
      <c r="A156" s="2"/>
      <c r="B156" s="3"/>
      <c r="C156" s="3"/>
      <c r="D156" s="7">
        <v>3</v>
      </c>
      <c r="E156" s="4" t="s">
        <v>11</v>
      </c>
      <c r="F156" s="7">
        <v>5</v>
      </c>
      <c r="G156" s="7">
        <v>1</v>
      </c>
      <c r="H156" s="7"/>
      <c r="I156" s="7"/>
      <c r="J156" s="68">
        <f t="shared" si="16"/>
        <v>94.444444444444443</v>
      </c>
    </row>
    <row r="157" spans="1:10" ht="15.75" thickBot="1" x14ac:dyDescent="0.3">
      <c r="A157" s="2"/>
      <c r="B157" s="3"/>
      <c r="C157" s="3"/>
      <c r="D157" s="7">
        <v>4</v>
      </c>
      <c r="E157" s="4" t="s">
        <v>12</v>
      </c>
      <c r="F157" s="7">
        <v>5</v>
      </c>
      <c r="G157" s="7">
        <v>1</v>
      </c>
      <c r="H157" s="7"/>
      <c r="I157" s="7"/>
      <c r="J157" s="68">
        <f t="shared" si="16"/>
        <v>94.444444444444443</v>
      </c>
    </row>
    <row r="158" spans="1:10" ht="15.75" thickBot="1" x14ac:dyDescent="0.3">
      <c r="A158" s="2"/>
      <c r="B158" s="3"/>
      <c r="C158" s="3"/>
      <c r="D158" s="7">
        <v>5</v>
      </c>
      <c r="E158" s="4" t="s">
        <v>13</v>
      </c>
      <c r="F158" s="7">
        <v>5</v>
      </c>
      <c r="G158" s="7">
        <v>1</v>
      </c>
      <c r="H158" s="7"/>
      <c r="I158" s="7"/>
      <c r="J158" s="68">
        <f t="shared" si="16"/>
        <v>94.444444444444443</v>
      </c>
    </row>
    <row r="159" spans="1:10" ht="15.75" thickBot="1" x14ac:dyDescent="0.3">
      <c r="A159" s="2"/>
      <c r="B159" s="3"/>
      <c r="C159" s="3"/>
      <c r="D159" s="7">
        <v>6</v>
      </c>
      <c r="E159" s="4" t="s">
        <v>14</v>
      </c>
      <c r="F159" s="7">
        <v>6</v>
      </c>
      <c r="G159" s="7"/>
      <c r="H159" s="7"/>
      <c r="I159" s="7"/>
      <c r="J159" s="68">
        <f t="shared" si="16"/>
        <v>100</v>
      </c>
    </row>
    <row r="160" spans="1:10" ht="15.75" thickBot="1" x14ac:dyDescent="0.3">
      <c r="A160" s="2"/>
      <c r="B160" s="3"/>
      <c r="C160" s="3"/>
      <c r="D160" s="7">
        <v>7</v>
      </c>
      <c r="E160" s="4" t="s">
        <v>21</v>
      </c>
      <c r="F160" s="7">
        <v>6</v>
      </c>
      <c r="G160" s="7"/>
      <c r="H160" s="7"/>
      <c r="I160" s="7"/>
      <c r="J160" s="68">
        <f t="shared" si="16"/>
        <v>100</v>
      </c>
    </row>
    <row r="161" spans="1:10" ht="15.75" thickBot="1" x14ac:dyDescent="0.3">
      <c r="A161" s="2"/>
      <c r="B161" s="3"/>
      <c r="C161" s="3"/>
      <c r="D161" s="7">
        <v>8</v>
      </c>
      <c r="E161" s="4" t="s">
        <v>27</v>
      </c>
      <c r="F161" s="7">
        <v>4</v>
      </c>
      <c r="G161" s="7">
        <v>2</v>
      </c>
      <c r="H161" s="7"/>
      <c r="I161" s="7"/>
      <c r="J161" s="68">
        <f t="shared" si="16"/>
        <v>88.888888888888886</v>
      </c>
    </row>
    <row r="162" spans="1:10" ht="15.75" thickBot="1" x14ac:dyDescent="0.3">
      <c r="A162" s="2"/>
      <c r="B162" s="3"/>
      <c r="C162" s="3"/>
      <c r="D162" s="7">
        <v>9</v>
      </c>
      <c r="E162" s="4" t="s">
        <v>15</v>
      </c>
      <c r="F162" s="7">
        <v>4</v>
      </c>
      <c r="G162" s="7">
        <v>1</v>
      </c>
      <c r="H162" s="7">
        <v>1</v>
      </c>
      <c r="I162" s="7"/>
      <c r="J162" s="68">
        <f t="shared" si="16"/>
        <v>83.333333333333329</v>
      </c>
    </row>
    <row r="163" spans="1:10" ht="23.25" thickBot="1" x14ac:dyDescent="0.3">
      <c r="A163" s="2"/>
      <c r="B163" s="3"/>
      <c r="C163" s="3"/>
      <c r="D163" s="7">
        <v>10</v>
      </c>
      <c r="E163" s="4" t="s">
        <v>16</v>
      </c>
      <c r="F163" s="7">
        <v>5</v>
      </c>
      <c r="G163" s="7">
        <v>1</v>
      </c>
      <c r="H163" s="7"/>
      <c r="I163" s="7"/>
      <c r="J163" s="68">
        <f t="shared" si="16"/>
        <v>94.444444444444443</v>
      </c>
    </row>
    <row r="164" spans="1:10" ht="15.75" thickBot="1" x14ac:dyDescent="0.3">
      <c r="A164" s="2"/>
      <c r="B164" s="3"/>
      <c r="C164" s="3"/>
      <c r="D164" s="7">
        <v>11</v>
      </c>
      <c r="E164" s="4" t="s">
        <v>20</v>
      </c>
      <c r="F164" s="7">
        <v>5</v>
      </c>
      <c r="G164" s="7">
        <v>1</v>
      </c>
      <c r="H164" s="7"/>
      <c r="I164" s="7"/>
      <c r="J164" s="68">
        <f t="shared" si="16"/>
        <v>94.444444444444443</v>
      </c>
    </row>
    <row r="165" spans="1:10" ht="15.75" thickBot="1" x14ac:dyDescent="0.3">
      <c r="A165" s="2"/>
      <c r="B165" s="3"/>
      <c r="C165" s="3"/>
      <c r="D165" s="7">
        <v>12</v>
      </c>
      <c r="E165" s="4" t="s">
        <v>22</v>
      </c>
      <c r="F165" s="7">
        <v>5</v>
      </c>
      <c r="G165" s="7">
        <v>1</v>
      </c>
      <c r="H165" s="7"/>
      <c r="I165" s="7"/>
      <c r="J165" s="68">
        <f t="shared" si="16"/>
        <v>94.444444444444443</v>
      </c>
    </row>
    <row r="166" spans="1:10" ht="15.75" thickBot="1" x14ac:dyDescent="0.3">
      <c r="A166" s="2"/>
      <c r="B166" s="3"/>
      <c r="C166" s="3"/>
      <c r="D166" s="7">
        <v>13</v>
      </c>
      <c r="E166" s="4" t="s">
        <v>17</v>
      </c>
      <c r="F166" s="7">
        <v>6</v>
      </c>
      <c r="G166" s="7"/>
      <c r="H166" s="7"/>
      <c r="I166" s="7"/>
      <c r="J166" s="68">
        <f t="shared" si="16"/>
        <v>100</v>
      </c>
    </row>
    <row r="167" spans="1:10" ht="15.75" thickBot="1" x14ac:dyDescent="0.3">
      <c r="A167" s="2"/>
      <c r="B167" s="3"/>
      <c r="C167" s="3"/>
      <c r="D167" s="7">
        <v>14</v>
      </c>
      <c r="E167" s="4" t="s">
        <v>18</v>
      </c>
      <c r="F167" s="7">
        <v>4</v>
      </c>
      <c r="G167" s="7">
        <v>2</v>
      </c>
      <c r="H167" s="7"/>
      <c r="I167" s="7"/>
      <c r="J167" s="68">
        <f t="shared" si="16"/>
        <v>88.888888888888886</v>
      </c>
    </row>
    <row r="168" spans="1:10" ht="15.75" thickBot="1" x14ac:dyDescent="0.3">
      <c r="A168" s="2"/>
      <c r="B168" s="3"/>
      <c r="C168" s="3"/>
      <c r="D168" s="7">
        <v>15</v>
      </c>
      <c r="E168" s="4" t="s">
        <v>19</v>
      </c>
      <c r="F168" s="7">
        <v>5</v>
      </c>
      <c r="G168" s="7">
        <v>1</v>
      </c>
      <c r="H168" s="7"/>
      <c r="I168" s="7"/>
      <c r="J168" s="68">
        <f t="shared" si="16"/>
        <v>94.444444444444443</v>
      </c>
    </row>
    <row r="169" spans="1:10" ht="15.75" thickBot="1" x14ac:dyDescent="0.3">
      <c r="A169" s="2"/>
      <c r="B169" s="3"/>
      <c r="C169" s="3"/>
      <c r="D169" s="7"/>
      <c r="E169" s="4" t="s">
        <v>6</v>
      </c>
      <c r="F169" s="79">
        <f>SUM(F154:F168)/15</f>
        <v>5.1333333333333337</v>
      </c>
      <c r="G169" s="79">
        <f t="shared" ref="G169:I169" si="17">SUM(G154:G168)/15</f>
        <v>0.8</v>
      </c>
      <c r="H169" s="79">
        <f t="shared" si="17"/>
        <v>6.6666666666666666E-2</v>
      </c>
      <c r="I169" s="79">
        <f t="shared" si="17"/>
        <v>0</v>
      </c>
      <c r="J169" s="80">
        <f>SUM(J154:J168)/15</f>
        <v>94.81481481481481</v>
      </c>
    </row>
    <row r="170" spans="1:10" ht="36" x14ac:dyDescent="0.25">
      <c r="A170" s="222" t="s">
        <v>364</v>
      </c>
      <c r="B170" s="259">
        <v>23</v>
      </c>
      <c r="C170" s="259">
        <v>6</v>
      </c>
      <c r="D170" s="35">
        <v>18</v>
      </c>
      <c r="E170" s="261"/>
      <c r="F170" s="259">
        <v>3</v>
      </c>
      <c r="G170" s="259">
        <v>2</v>
      </c>
      <c r="H170" s="13">
        <v>1</v>
      </c>
      <c r="I170" s="13">
        <v>0</v>
      </c>
      <c r="J170" s="263" t="s">
        <v>62</v>
      </c>
    </row>
    <row r="171" spans="1:10" ht="12" customHeight="1" thickBot="1" x14ac:dyDescent="0.3">
      <c r="A171" s="34" t="s">
        <v>25</v>
      </c>
      <c r="B171" s="260"/>
      <c r="C171" s="260"/>
      <c r="D171" s="34"/>
      <c r="E171" s="262"/>
      <c r="F171" s="260"/>
      <c r="G171" s="260"/>
      <c r="H171" s="14"/>
      <c r="I171" s="14"/>
      <c r="J171" s="264"/>
    </row>
    <row r="172" spans="1:10" ht="15.75" thickBot="1" x14ac:dyDescent="0.3">
      <c r="A172" s="2"/>
      <c r="B172" s="3"/>
      <c r="C172" s="3"/>
      <c r="D172" s="7">
        <v>1</v>
      </c>
      <c r="E172" s="4" t="s">
        <v>9</v>
      </c>
      <c r="F172" s="7">
        <v>4</v>
      </c>
      <c r="G172" s="7">
        <v>2</v>
      </c>
      <c r="H172" s="7"/>
      <c r="I172" s="7"/>
      <c r="J172" s="68">
        <f>SUM((F172*3+G172*2+H172*1+I172*0)*100/18)</f>
        <v>88.888888888888886</v>
      </c>
    </row>
    <row r="173" spans="1:10" ht="23.25" thickBot="1" x14ac:dyDescent="0.3">
      <c r="A173" s="2"/>
      <c r="B173" s="3"/>
      <c r="C173" s="3"/>
      <c r="D173" s="7">
        <v>2</v>
      </c>
      <c r="E173" s="4" t="s">
        <v>10</v>
      </c>
      <c r="F173" s="7">
        <v>4</v>
      </c>
      <c r="G173" s="7"/>
      <c r="H173" s="7">
        <v>2</v>
      </c>
      <c r="I173" s="7"/>
      <c r="J173" s="68">
        <f t="shared" ref="J173:J186" si="18">SUM((F173*3+G173*2+H173*1+I173*0)*100/18)</f>
        <v>77.777777777777771</v>
      </c>
    </row>
    <row r="174" spans="1:10" ht="15.75" thickBot="1" x14ac:dyDescent="0.3">
      <c r="A174" s="2"/>
      <c r="B174" s="3"/>
      <c r="C174" s="3"/>
      <c r="D174" s="7">
        <v>3</v>
      </c>
      <c r="E174" s="4" t="s">
        <v>11</v>
      </c>
      <c r="F174" s="7">
        <v>4</v>
      </c>
      <c r="G174" s="7"/>
      <c r="H174" s="7">
        <v>2</v>
      </c>
      <c r="I174" s="7"/>
      <c r="J174" s="68">
        <f t="shared" si="18"/>
        <v>77.777777777777771</v>
      </c>
    </row>
    <row r="175" spans="1:10" ht="15.75" thickBot="1" x14ac:dyDescent="0.3">
      <c r="A175" s="2"/>
      <c r="B175" s="3"/>
      <c r="C175" s="3"/>
      <c r="D175" s="7">
        <v>4</v>
      </c>
      <c r="E175" s="4" t="s">
        <v>12</v>
      </c>
      <c r="F175" s="7">
        <v>4</v>
      </c>
      <c r="G175" s="7">
        <v>2</v>
      </c>
      <c r="H175" s="7"/>
      <c r="I175" s="7"/>
      <c r="J175" s="68">
        <f t="shared" si="18"/>
        <v>88.888888888888886</v>
      </c>
    </row>
    <row r="176" spans="1:10" ht="15.75" thickBot="1" x14ac:dyDescent="0.3">
      <c r="A176" s="2"/>
      <c r="B176" s="3"/>
      <c r="C176" s="3"/>
      <c r="D176" s="7">
        <v>5</v>
      </c>
      <c r="E176" s="4" t="s">
        <v>13</v>
      </c>
      <c r="F176" s="7">
        <v>5</v>
      </c>
      <c r="G176" s="7">
        <v>1</v>
      </c>
      <c r="H176" s="7"/>
      <c r="I176" s="7"/>
      <c r="J176" s="68">
        <f t="shared" si="18"/>
        <v>94.444444444444443</v>
      </c>
    </row>
    <row r="177" spans="1:10" ht="15.75" thickBot="1" x14ac:dyDescent="0.3">
      <c r="A177" s="2"/>
      <c r="B177" s="3"/>
      <c r="C177" s="3"/>
      <c r="D177" s="7">
        <v>6</v>
      </c>
      <c r="E177" s="4" t="s">
        <v>14</v>
      </c>
      <c r="F177" s="7">
        <v>4</v>
      </c>
      <c r="G177" s="7">
        <v>1</v>
      </c>
      <c r="H177" s="7">
        <v>1</v>
      </c>
      <c r="I177" s="7"/>
      <c r="J177" s="68">
        <f t="shared" si="18"/>
        <v>83.333333333333329</v>
      </c>
    </row>
    <row r="178" spans="1:10" ht="15.75" thickBot="1" x14ac:dyDescent="0.3">
      <c r="A178" s="2"/>
      <c r="B178" s="3"/>
      <c r="C178" s="3"/>
      <c r="D178" s="7">
        <v>7</v>
      </c>
      <c r="E178" s="4" t="s">
        <v>21</v>
      </c>
      <c r="F178" s="7">
        <v>5</v>
      </c>
      <c r="G178" s="7">
        <v>1</v>
      </c>
      <c r="H178" s="7"/>
      <c r="I178" s="7"/>
      <c r="J178" s="68">
        <f t="shared" si="18"/>
        <v>94.444444444444443</v>
      </c>
    </row>
    <row r="179" spans="1:10" ht="15.75" thickBot="1" x14ac:dyDescent="0.3">
      <c r="A179" s="2"/>
      <c r="B179" s="3"/>
      <c r="C179" s="3"/>
      <c r="D179" s="7">
        <v>8</v>
      </c>
      <c r="E179" s="4" t="s">
        <v>27</v>
      </c>
      <c r="F179" s="7">
        <v>5</v>
      </c>
      <c r="G179" s="7">
        <v>1</v>
      </c>
      <c r="H179" s="7"/>
      <c r="I179" s="7"/>
      <c r="J179" s="68">
        <f t="shared" si="18"/>
        <v>94.444444444444443</v>
      </c>
    </row>
    <row r="180" spans="1:10" ht="15.75" thickBot="1" x14ac:dyDescent="0.3">
      <c r="A180" s="2"/>
      <c r="B180" s="3"/>
      <c r="C180" s="3"/>
      <c r="D180" s="7">
        <v>9</v>
      </c>
      <c r="E180" s="4" t="s">
        <v>15</v>
      </c>
      <c r="F180" s="7">
        <v>3</v>
      </c>
      <c r="G180" s="7">
        <v>2</v>
      </c>
      <c r="H180" s="7">
        <v>1</v>
      </c>
      <c r="I180" s="7"/>
      <c r="J180" s="68">
        <f t="shared" si="18"/>
        <v>77.777777777777771</v>
      </c>
    </row>
    <row r="181" spans="1:10" ht="23.25" thickBot="1" x14ac:dyDescent="0.3">
      <c r="A181" s="2"/>
      <c r="B181" s="3"/>
      <c r="C181" s="3"/>
      <c r="D181" s="7">
        <v>10</v>
      </c>
      <c r="E181" s="4" t="s">
        <v>16</v>
      </c>
      <c r="F181" s="7">
        <v>6</v>
      </c>
      <c r="G181" s="7"/>
      <c r="H181" s="7"/>
      <c r="I181" s="7"/>
      <c r="J181" s="68">
        <f t="shared" si="18"/>
        <v>100</v>
      </c>
    </row>
    <row r="182" spans="1:10" ht="15.75" thickBot="1" x14ac:dyDescent="0.3">
      <c r="A182" s="2"/>
      <c r="B182" s="3"/>
      <c r="C182" s="3"/>
      <c r="D182" s="7">
        <v>11</v>
      </c>
      <c r="E182" s="4" t="s">
        <v>20</v>
      </c>
      <c r="F182" s="7">
        <v>4</v>
      </c>
      <c r="G182" s="7">
        <v>2</v>
      </c>
      <c r="H182" s="7"/>
      <c r="I182" s="7"/>
      <c r="J182" s="68">
        <f t="shared" si="18"/>
        <v>88.888888888888886</v>
      </c>
    </row>
    <row r="183" spans="1:10" ht="15.75" thickBot="1" x14ac:dyDescent="0.3">
      <c r="A183" s="2"/>
      <c r="B183" s="3"/>
      <c r="C183" s="3"/>
      <c r="D183" s="7">
        <v>12</v>
      </c>
      <c r="E183" s="4" t="s">
        <v>22</v>
      </c>
      <c r="F183" s="7">
        <v>4</v>
      </c>
      <c r="G183" s="7">
        <v>2</v>
      </c>
      <c r="H183" s="7"/>
      <c r="I183" s="7"/>
      <c r="J183" s="68">
        <f t="shared" si="18"/>
        <v>88.888888888888886</v>
      </c>
    </row>
    <row r="184" spans="1:10" ht="15.75" thickBot="1" x14ac:dyDescent="0.3">
      <c r="A184" s="2"/>
      <c r="B184" s="3"/>
      <c r="C184" s="3"/>
      <c r="D184" s="7">
        <v>13</v>
      </c>
      <c r="E184" s="4" t="s">
        <v>17</v>
      </c>
      <c r="F184" s="7">
        <v>5</v>
      </c>
      <c r="G184" s="7">
        <v>1</v>
      </c>
      <c r="H184" s="7"/>
      <c r="I184" s="7"/>
      <c r="J184" s="68">
        <f t="shared" si="18"/>
        <v>94.444444444444443</v>
      </c>
    </row>
    <row r="185" spans="1:10" ht="15.75" thickBot="1" x14ac:dyDescent="0.3">
      <c r="A185" s="2"/>
      <c r="B185" s="3"/>
      <c r="C185" s="3"/>
      <c r="D185" s="7">
        <v>14</v>
      </c>
      <c r="E185" s="4" t="s">
        <v>18</v>
      </c>
      <c r="F185" s="7">
        <v>6</v>
      </c>
      <c r="G185" s="7"/>
      <c r="H185" s="7"/>
      <c r="I185" s="7"/>
      <c r="J185" s="68">
        <f t="shared" si="18"/>
        <v>100</v>
      </c>
    </row>
    <row r="186" spans="1:10" ht="15.75" thickBot="1" x14ac:dyDescent="0.3">
      <c r="A186" s="2"/>
      <c r="B186" s="3"/>
      <c r="C186" s="3"/>
      <c r="D186" s="7">
        <v>15</v>
      </c>
      <c r="E186" s="4" t="s">
        <v>19</v>
      </c>
      <c r="F186" s="7">
        <v>3</v>
      </c>
      <c r="G186" s="7">
        <v>3</v>
      </c>
      <c r="H186" s="7"/>
      <c r="I186" s="7"/>
      <c r="J186" s="68">
        <f t="shared" si="18"/>
        <v>83.333333333333329</v>
      </c>
    </row>
    <row r="187" spans="1:10" ht="15.75" thickBot="1" x14ac:dyDescent="0.3">
      <c r="A187" s="2"/>
      <c r="B187" s="3"/>
      <c r="C187" s="3"/>
      <c r="D187" s="7"/>
      <c r="E187" s="4" t="s">
        <v>6</v>
      </c>
      <c r="F187" s="79">
        <f>SUM(F172:F186)/15</f>
        <v>4.4000000000000004</v>
      </c>
      <c r="G187" s="79">
        <v>2</v>
      </c>
      <c r="H187" s="79">
        <f t="shared" ref="H187:I187" si="19">SUM(H172:H186)/15</f>
        <v>0.4</v>
      </c>
      <c r="I187" s="79">
        <f t="shared" si="19"/>
        <v>0</v>
      </c>
      <c r="J187" s="80">
        <f>SUM(J172:J186)/15</f>
        <v>88.888888888888886</v>
      </c>
    </row>
    <row r="188" spans="1:10" ht="36.75" customHeight="1" x14ac:dyDescent="0.25">
      <c r="A188" s="222" t="s">
        <v>365</v>
      </c>
      <c r="B188" s="259">
        <v>23</v>
      </c>
      <c r="C188" s="259">
        <v>13</v>
      </c>
      <c r="D188" s="35">
        <v>39</v>
      </c>
      <c r="E188" s="261"/>
      <c r="F188" s="259">
        <v>3</v>
      </c>
      <c r="G188" s="259">
        <v>2</v>
      </c>
      <c r="H188" s="13">
        <v>1</v>
      </c>
      <c r="I188" s="13">
        <v>0</v>
      </c>
      <c r="J188" s="263" t="s">
        <v>62</v>
      </c>
    </row>
    <row r="189" spans="1:10" ht="15.75" thickBot="1" x14ac:dyDescent="0.3">
      <c r="A189" s="220" t="s">
        <v>183</v>
      </c>
      <c r="B189" s="260"/>
      <c r="C189" s="260"/>
      <c r="D189" s="34"/>
      <c r="E189" s="262"/>
      <c r="F189" s="260"/>
      <c r="G189" s="260"/>
      <c r="H189" s="14"/>
      <c r="I189" s="14"/>
      <c r="J189" s="264"/>
    </row>
    <row r="190" spans="1:10" ht="15.75" thickBot="1" x14ac:dyDescent="0.3">
      <c r="A190" s="2"/>
      <c r="B190" s="3"/>
      <c r="C190" s="3"/>
      <c r="D190" s="7">
        <v>1</v>
      </c>
      <c r="E190" s="4" t="s">
        <v>9</v>
      </c>
      <c r="F190" s="7">
        <v>10</v>
      </c>
      <c r="G190" s="7">
        <v>2</v>
      </c>
      <c r="H190" s="7">
        <v>1</v>
      </c>
      <c r="I190" s="7"/>
      <c r="J190" s="68">
        <f>SUM((F190*3+G190*2+H190*1+I190*0)*100/39)</f>
        <v>89.743589743589737</v>
      </c>
    </row>
    <row r="191" spans="1:10" ht="23.25" thickBot="1" x14ac:dyDescent="0.3">
      <c r="A191" s="2"/>
      <c r="B191" s="3"/>
      <c r="C191" s="3"/>
      <c r="D191" s="7">
        <v>2</v>
      </c>
      <c r="E191" s="4" t="s">
        <v>10</v>
      </c>
      <c r="F191" s="7">
        <v>11</v>
      </c>
      <c r="G191" s="7">
        <v>2</v>
      </c>
      <c r="H191" s="7"/>
      <c r="I191" s="7"/>
      <c r="J191" s="68">
        <f t="shared" ref="J191:J204" si="20">SUM((F191*3+G191*2+H191*1+I191*0)*100/39)</f>
        <v>94.871794871794876</v>
      </c>
    </row>
    <row r="192" spans="1:10" ht="15.75" thickBot="1" x14ac:dyDescent="0.3">
      <c r="A192" s="2"/>
      <c r="B192" s="3"/>
      <c r="C192" s="3"/>
      <c r="D192" s="7">
        <v>3</v>
      </c>
      <c r="E192" s="4" t="s">
        <v>11</v>
      </c>
      <c r="F192" s="7">
        <v>11</v>
      </c>
      <c r="G192" s="7">
        <v>2</v>
      </c>
      <c r="H192" s="7"/>
      <c r="I192" s="7"/>
      <c r="J192" s="68">
        <f t="shared" si="20"/>
        <v>94.871794871794876</v>
      </c>
    </row>
    <row r="193" spans="1:10" ht="15.75" thickBot="1" x14ac:dyDescent="0.3">
      <c r="A193" s="2"/>
      <c r="B193" s="3"/>
      <c r="C193" s="3"/>
      <c r="D193" s="7">
        <v>4</v>
      </c>
      <c r="E193" s="4" t="s">
        <v>12</v>
      </c>
      <c r="F193" s="7">
        <v>11</v>
      </c>
      <c r="G193" s="7">
        <v>2</v>
      </c>
      <c r="H193" s="7"/>
      <c r="I193" s="7"/>
      <c r="J193" s="68">
        <f t="shared" si="20"/>
        <v>94.871794871794876</v>
      </c>
    </row>
    <row r="194" spans="1:10" ht="15.75" thickBot="1" x14ac:dyDescent="0.3">
      <c r="A194" s="2"/>
      <c r="B194" s="3"/>
      <c r="C194" s="3"/>
      <c r="D194" s="7">
        <v>5</v>
      </c>
      <c r="E194" s="4" t="s">
        <v>13</v>
      </c>
      <c r="F194" s="7">
        <v>8</v>
      </c>
      <c r="G194" s="7"/>
      <c r="H194" s="7">
        <v>5</v>
      </c>
      <c r="I194" s="7"/>
      <c r="J194" s="68">
        <f t="shared" si="20"/>
        <v>74.358974358974365</v>
      </c>
    </row>
    <row r="195" spans="1:10" ht="15.75" thickBot="1" x14ac:dyDescent="0.3">
      <c r="A195" s="2"/>
      <c r="B195" s="3"/>
      <c r="C195" s="3"/>
      <c r="D195" s="7">
        <v>6</v>
      </c>
      <c r="E195" s="4" t="s">
        <v>14</v>
      </c>
      <c r="F195" s="7">
        <v>7</v>
      </c>
      <c r="G195" s="7">
        <v>3</v>
      </c>
      <c r="H195" s="7">
        <v>2</v>
      </c>
      <c r="I195" s="7">
        <v>1</v>
      </c>
      <c r="J195" s="68">
        <f t="shared" si="20"/>
        <v>74.358974358974365</v>
      </c>
    </row>
    <row r="196" spans="1:10" ht="15.75" thickBot="1" x14ac:dyDescent="0.3">
      <c r="A196" s="2"/>
      <c r="B196" s="3"/>
      <c r="C196" s="3"/>
      <c r="D196" s="7">
        <v>7</v>
      </c>
      <c r="E196" s="4" t="s">
        <v>21</v>
      </c>
      <c r="F196" s="7">
        <v>11</v>
      </c>
      <c r="G196" s="7"/>
      <c r="H196" s="7">
        <v>1</v>
      </c>
      <c r="I196" s="7">
        <v>1</v>
      </c>
      <c r="J196" s="68">
        <f t="shared" si="20"/>
        <v>87.179487179487182</v>
      </c>
    </row>
    <row r="197" spans="1:10" ht="15.75" thickBot="1" x14ac:dyDescent="0.3">
      <c r="A197" s="2"/>
      <c r="B197" s="3"/>
      <c r="C197" s="3"/>
      <c r="D197" s="7">
        <v>8</v>
      </c>
      <c r="E197" s="4" t="s">
        <v>27</v>
      </c>
      <c r="F197" s="7">
        <v>8</v>
      </c>
      <c r="G197" s="7">
        <v>2</v>
      </c>
      <c r="H197" s="7">
        <v>2</v>
      </c>
      <c r="I197" s="7">
        <v>1</v>
      </c>
      <c r="J197" s="68">
        <f t="shared" si="20"/>
        <v>76.92307692307692</v>
      </c>
    </row>
    <row r="198" spans="1:10" ht="15.75" thickBot="1" x14ac:dyDescent="0.3">
      <c r="A198" s="2"/>
      <c r="B198" s="3"/>
      <c r="C198" s="3"/>
      <c r="D198" s="7">
        <v>9</v>
      </c>
      <c r="E198" s="4" t="s">
        <v>15</v>
      </c>
      <c r="F198" s="7">
        <v>7</v>
      </c>
      <c r="G198" s="7">
        <v>1</v>
      </c>
      <c r="H198" s="7">
        <v>4</v>
      </c>
      <c r="I198" s="7">
        <v>1</v>
      </c>
      <c r="J198" s="68">
        <f t="shared" si="20"/>
        <v>69.230769230769226</v>
      </c>
    </row>
    <row r="199" spans="1:10" ht="23.25" thickBot="1" x14ac:dyDescent="0.3">
      <c r="A199" s="2"/>
      <c r="B199" s="3"/>
      <c r="C199" s="3"/>
      <c r="D199" s="7">
        <v>10</v>
      </c>
      <c r="E199" s="4" t="s">
        <v>16</v>
      </c>
      <c r="F199" s="7">
        <v>11</v>
      </c>
      <c r="G199" s="7">
        <v>2</v>
      </c>
      <c r="H199" s="7"/>
      <c r="I199" s="7"/>
      <c r="J199" s="68">
        <f t="shared" si="20"/>
        <v>94.871794871794876</v>
      </c>
    </row>
    <row r="200" spans="1:10" ht="15.75" thickBot="1" x14ac:dyDescent="0.3">
      <c r="A200" s="2"/>
      <c r="B200" s="3"/>
      <c r="C200" s="3"/>
      <c r="D200" s="7">
        <v>11</v>
      </c>
      <c r="E200" s="4" t="s">
        <v>20</v>
      </c>
      <c r="F200" s="7">
        <v>11</v>
      </c>
      <c r="G200" s="7">
        <v>1</v>
      </c>
      <c r="H200" s="7">
        <v>1</v>
      </c>
      <c r="I200" s="7"/>
      <c r="J200" s="68">
        <f t="shared" si="20"/>
        <v>92.307692307692307</v>
      </c>
    </row>
    <row r="201" spans="1:10" ht="15.75" thickBot="1" x14ac:dyDescent="0.3">
      <c r="A201" s="2"/>
      <c r="B201" s="3"/>
      <c r="C201" s="3"/>
      <c r="D201" s="7">
        <v>12</v>
      </c>
      <c r="E201" s="4" t="s">
        <v>22</v>
      </c>
      <c r="F201" s="7">
        <v>10</v>
      </c>
      <c r="G201" s="7">
        <v>2</v>
      </c>
      <c r="H201" s="7">
        <v>1</v>
      </c>
      <c r="I201" s="7"/>
      <c r="J201" s="68">
        <f t="shared" si="20"/>
        <v>89.743589743589737</v>
      </c>
    </row>
    <row r="202" spans="1:10" ht="15.75" thickBot="1" x14ac:dyDescent="0.3">
      <c r="A202" s="2"/>
      <c r="B202" s="3"/>
      <c r="C202" s="3"/>
      <c r="D202" s="7">
        <v>13</v>
      </c>
      <c r="E202" s="4" t="s">
        <v>17</v>
      </c>
      <c r="F202" s="7">
        <v>9</v>
      </c>
      <c r="G202" s="7">
        <v>4</v>
      </c>
      <c r="H202" s="7"/>
      <c r="I202" s="7"/>
      <c r="J202" s="68">
        <f t="shared" si="20"/>
        <v>89.743589743589737</v>
      </c>
    </row>
    <row r="203" spans="1:10" ht="15.75" thickBot="1" x14ac:dyDescent="0.3">
      <c r="A203" s="2"/>
      <c r="B203" s="3"/>
      <c r="C203" s="3"/>
      <c r="D203" s="7">
        <v>14</v>
      </c>
      <c r="E203" s="4" t="s">
        <v>18</v>
      </c>
      <c r="F203" s="7">
        <v>10</v>
      </c>
      <c r="G203" s="7">
        <v>2</v>
      </c>
      <c r="H203" s="7">
        <v>1</v>
      </c>
      <c r="I203" s="7"/>
      <c r="J203" s="68">
        <f t="shared" si="20"/>
        <v>89.743589743589737</v>
      </c>
    </row>
    <row r="204" spans="1:10" ht="15.75" thickBot="1" x14ac:dyDescent="0.3">
      <c r="A204" s="2"/>
      <c r="B204" s="3"/>
      <c r="C204" s="3"/>
      <c r="D204" s="7">
        <v>15</v>
      </c>
      <c r="E204" s="4" t="s">
        <v>19</v>
      </c>
      <c r="F204" s="7">
        <v>13</v>
      </c>
      <c r="G204" s="7"/>
      <c r="H204" s="7"/>
      <c r="I204" s="7"/>
      <c r="J204" s="68">
        <f t="shared" si="20"/>
        <v>100</v>
      </c>
    </row>
    <row r="205" spans="1:10" ht="15.75" thickBot="1" x14ac:dyDescent="0.3">
      <c r="A205" s="2"/>
      <c r="B205" s="3"/>
      <c r="C205" s="3"/>
      <c r="D205" s="7"/>
      <c r="E205" s="4" t="s">
        <v>6</v>
      </c>
      <c r="F205" s="79">
        <f>SUM(F190:F204)/15</f>
        <v>9.8666666666666671</v>
      </c>
      <c r="G205" s="79">
        <f t="shared" ref="G205:I205" si="21">SUM(G190:G204)/15</f>
        <v>1.6666666666666667</v>
      </c>
      <c r="H205" s="79">
        <f t="shared" si="21"/>
        <v>1.2</v>
      </c>
      <c r="I205" s="79">
        <f t="shared" si="21"/>
        <v>0.26666666666666666</v>
      </c>
      <c r="J205" s="80">
        <f>SUM(J190:J204)/15</f>
        <v>87.521367521367523</v>
      </c>
    </row>
    <row r="206" spans="1:10" ht="14.45" customHeight="1" x14ac:dyDescent="0.25">
      <c r="A206" s="222" t="s">
        <v>190</v>
      </c>
      <c r="B206" s="259">
        <v>23</v>
      </c>
      <c r="C206" s="259">
        <v>6</v>
      </c>
      <c r="D206" s="35">
        <v>18</v>
      </c>
      <c r="E206" s="261"/>
      <c r="F206" s="259">
        <v>3</v>
      </c>
      <c r="G206" s="259">
        <v>2</v>
      </c>
      <c r="H206" s="13">
        <v>1</v>
      </c>
      <c r="I206" s="13">
        <v>0</v>
      </c>
      <c r="J206" s="263" t="s">
        <v>62</v>
      </c>
    </row>
    <row r="207" spans="1:10" ht="15.75" thickBot="1" x14ac:dyDescent="0.3">
      <c r="A207" s="220" t="s">
        <v>157</v>
      </c>
      <c r="B207" s="260"/>
      <c r="C207" s="260"/>
      <c r="D207" s="34"/>
      <c r="E207" s="262"/>
      <c r="F207" s="260"/>
      <c r="G207" s="260"/>
      <c r="H207" s="14"/>
      <c r="I207" s="14"/>
      <c r="J207" s="264"/>
    </row>
    <row r="208" spans="1:10" ht="15.75" thickBot="1" x14ac:dyDescent="0.3">
      <c r="A208" s="2"/>
      <c r="B208" s="3"/>
      <c r="C208" s="3"/>
      <c r="D208" s="7">
        <v>1</v>
      </c>
      <c r="E208" s="4" t="s">
        <v>9</v>
      </c>
      <c r="F208" s="7">
        <v>5</v>
      </c>
      <c r="G208" s="7"/>
      <c r="H208" s="7">
        <v>1</v>
      </c>
      <c r="I208" s="7"/>
      <c r="J208" s="68">
        <f>SUM((F208*3+G208*2+H208*1+I208*0)*100/18)</f>
        <v>88.888888888888886</v>
      </c>
    </row>
    <row r="209" spans="1:10" ht="23.25" thickBot="1" x14ac:dyDescent="0.3">
      <c r="A209" s="2"/>
      <c r="B209" s="3"/>
      <c r="C209" s="3"/>
      <c r="D209" s="7">
        <v>2</v>
      </c>
      <c r="E209" s="4" t="s">
        <v>10</v>
      </c>
      <c r="F209" s="7">
        <v>5</v>
      </c>
      <c r="G209" s="7">
        <v>1</v>
      </c>
      <c r="H209" s="7"/>
      <c r="I209" s="7"/>
      <c r="J209" s="68">
        <f t="shared" ref="J209:J222" si="22">SUM((F209*3+G209*2+H209*1+I209*0)*100/18)</f>
        <v>94.444444444444443</v>
      </c>
    </row>
    <row r="210" spans="1:10" ht="15.75" thickBot="1" x14ac:dyDescent="0.3">
      <c r="A210" s="2"/>
      <c r="B210" s="3"/>
      <c r="C210" s="3"/>
      <c r="D210" s="7">
        <v>3</v>
      </c>
      <c r="E210" s="4" t="s">
        <v>11</v>
      </c>
      <c r="F210" s="7">
        <v>5</v>
      </c>
      <c r="G210" s="7"/>
      <c r="H210" s="7">
        <v>1</v>
      </c>
      <c r="I210" s="7"/>
      <c r="J210" s="68">
        <f t="shared" si="22"/>
        <v>88.888888888888886</v>
      </c>
    </row>
    <row r="211" spans="1:10" ht="15.75" thickBot="1" x14ac:dyDescent="0.3">
      <c r="A211" s="2"/>
      <c r="B211" s="3"/>
      <c r="C211" s="3"/>
      <c r="D211" s="7">
        <v>4</v>
      </c>
      <c r="E211" s="4" t="s">
        <v>12</v>
      </c>
      <c r="F211" s="7">
        <v>5</v>
      </c>
      <c r="G211" s="7">
        <v>1</v>
      </c>
      <c r="H211" s="7"/>
      <c r="I211" s="7"/>
      <c r="J211" s="68">
        <f t="shared" si="22"/>
        <v>94.444444444444443</v>
      </c>
    </row>
    <row r="212" spans="1:10" ht="15.75" thickBot="1" x14ac:dyDescent="0.3">
      <c r="A212" s="2"/>
      <c r="B212" s="3"/>
      <c r="C212" s="3"/>
      <c r="D212" s="7">
        <v>5</v>
      </c>
      <c r="E212" s="4" t="s">
        <v>13</v>
      </c>
      <c r="F212" s="7">
        <v>5</v>
      </c>
      <c r="G212" s="7"/>
      <c r="H212" s="7">
        <v>1</v>
      </c>
      <c r="I212" s="7"/>
      <c r="J212" s="68">
        <f t="shared" si="22"/>
        <v>88.888888888888886</v>
      </c>
    </row>
    <row r="213" spans="1:10" ht="15.75" thickBot="1" x14ac:dyDescent="0.3">
      <c r="A213" s="2"/>
      <c r="B213" s="3"/>
      <c r="C213" s="3"/>
      <c r="D213" s="7">
        <v>6</v>
      </c>
      <c r="E213" s="4" t="s">
        <v>14</v>
      </c>
      <c r="F213" s="7">
        <v>6</v>
      </c>
      <c r="G213" s="7"/>
      <c r="H213" s="7"/>
      <c r="I213" s="7"/>
      <c r="J213" s="68">
        <f t="shared" si="22"/>
        <v>100</v>
      </c>
    </row>
    <row r="214" spans="1:10" ht="15.75" thickBot="1" x14ac:dyDescent="0.3">
      <c r="A214" s="2"/>
      <c r="B214" s="3"/>
      <c r="C214" s="3"/>
      <c r="D214" s="7">
        <v>7</v>
      </c>
      <c r="E214" s="4" t="s">
        <v>21</v>
      </c>
      <c r="F214" s="7">
        <v>6</v>
      </c>
      <c r="G214" s="7"/>
      <c r="H214" s="7"/>
      <c r="I214" s="7"/>
      <c r="J214" s="68">
        <f t="shared" si="22"/>
        <v>100</v>
      </c>
    </row>
    <row r="215" spans="1:10" ht="15.75" thickBot="1" x14ac:dyDescent="0.3">
      <c r="A215" s="2"/>
      <c r="B215" s="3"/>
      <c r="C215" s="3"/>
      <c r="D215" s="7">
        <v>8</v>
      </c>
      <c r="E215" s="4" t="s">
        <v>27</v>
      </c>
      <c r="F215" s="7">
        <v>5</v>
      </c>
      <c r="G215" s="7"/>
      <c r="H215" s="7">
        <v>1</v>
      </c>
      <c r="I215" s="7"/>
      <c r="J215" s="68">
        <f t="shared" si="22"/>
        <v>88.888888888888886</v>
      </c>
    </row>
    <row r="216" spans="1:10" ht="15.75" thickBot="1" x14ac:dyDescent="0.3">
      <c r="A216" s="2"/>
      <c r="B216" s="3"/>
      <c r="C216" s="3"/>
      <c r="D216" s="7">
        <v>9</v>
      </c>
      <c r="E216" s="4" t="s">
        <v>15</v>
      </c>
      <c r="F216" s="7">
        <v>6</v>
      </c>
      <c r="G216" s="7"/>
      <c r="H216" s="7"/>
      <c r="I216" s="7"/>
      <c r="J216" s="68">
        <f t="shared" si="22"/>
        <v>100</v>
      </c>
    </row>
    <row r="217" spans="1:10" ht="23.25" thickBot="1" x14ac:dyDescent="0.3">
      <c r="A217" s="2"/>
      <c r="B217" s="3"/>
      <c r="C217" s="3"/>
      <c r="D217" s="7">
        <v>10</v>
      </c>
      <c r="E217" s="4" t="s">
        <v>16</v>
      </c>
      <c r="F217" s="7">
        <v>4</v>
      </c>
      <c r="G217" s="7">
        <v>2</v>
      </c>
      <c r="H217" s="7"/>
      <c r="I217" s="7"/>
      <c r="J217" s="68">
        <f t="shared" si="22"/>
        <v>88.888888888888886</v>
      </c>
    </row>
    <row r="218" spans="1:10" ht="15.75" thickBot="1" x14ac:dyDescent="0.3">
      <c r="A218" s="2"/>
      <c r="B218" s="3"/>
      <c r="C218" s="3"/>
      <c r="D218" s="7">
        <v>11</v>
      </c>
      <c r="E218" s="4" t="s">
        <v>20</v>
      </c>
      <c r="F218" s="7">
        <v>6</v>
      </c>
      <c r="G218" s="7"/>
      <c r="H218" s="7"/>
      <c r="I218" s="7"/>
      <c r="J218" s="68">
        <f t="shared" si="22"/>
        <v>100</v>
      </c>
    </row>
    <row r="219" spans="1:10" ht="15.75" thickBot="1" x14ac:dyDescent="0.3">
      <c r="A219" s="2"/>
      <c r="B219" s="3"/>
      <c r="C219" s="3"/>
      <c r="D219" s="7">
        <v>12</v>
      </c>
      <c r="E219" s="4" t="s">
        <v>22</v>
      </c>
      <c r="F219" s="7">
        <v>6</v>
      </c>
      <c r="G219" s="7"/>
      <c r="H219" s="7"/>
      <c r="I219" s="7"/>
      <c r="J219" s="68">
        <f t="shared" si="22"/>
        <v>100</v>
      </c>
    </row>
    <row r="220" spans="1:10" ht="15.75" thickBot="1" x14ac:dyDescent="0.3">
      <c r="A220" s="2"/>
      <c r="B220" s="3"/>
      <c r="C220" s="3"/>
      <c r="D220" s="7">
        <v>13</v>
      </c>
      <c r="E220" s="4" t="s">
        <v>17</v>
      </c>
      <c r="F220" s="7">
        <v>5</v>
      </c>
      <c r="G220" s="7">
        <v>1</v>
      </c>
      <c r="H220" s="7"/>
      <c r="I220" s="7"/>
      <c r="J220" s="68">
        <f t="shared" si="22"/>
        <v>94.444444444444443</v>
      </c>
    </row>
    <row r="221" spans="1:10" ht="15.75" thickBot="1" x14ac:dyDescent="0.3">
      <c r="A221" s="2"/>
      <c r="B221" s="3"/>
      <c r="C221" s="3"/>
      <c r="D221" s="7">
        <v>14</v>
      </c>
      <c r="E221" s="4" t="s">
        <v>18</v>
      </c>
      <c r="F221" s="7">
        <v>5</v>
      </c>
      <c r="G221" s="7"/>
      <c r="H221" s="7">
        <v>1</v>
      </c>
      <c r="I221" s="7"/>
      <c r="J221" s="68">
        <f t="shared" si="22"/>
        <v>88.888888888888886</v>
      </c>
    </row>
    <row r="222" spans="1:10" ht="15.75" thickBot="1" x14ac:dyDescent="0.3">
      <c r="A222" s="2"/>
      <c r="B222" s="3"/>
      <c r="C222" s="3"/>
      <c r="D222" s="7">
        <v>15</v>
      </c>
      <c r="E222" s="4" t="s">
        <v>19</v>
      </c>
      <c r="F222" s="7">
        <v>6</v>
      </c>
      <c r="G222" s="7"/>
      <c r="H222" s="7"/>
      <c r="I222" s="7"/>
      <c r="J222" s="68">
        <f t="shared" si="22"/>
        <v>100</v>
      </c>
    </row>
    <row r="223" spans="1:10" ht="15.75" thickBot="1" x14ac:dyDescent="0.3">
      <c r="A223" s="2"/>
      <c r="B223" s="3"/>
      <c r="C223" s="3"/>
      <c r="D223" s="7"/>
      <c r="E223" s="4" t="s">
        <v>6</v>
      </c>
      <c r="F223" s="79">
        <f>SUM(F208:F222)/15</f>
        <v>5.333333333333333</v>
      </c>
      <c r="G223" s="79">
        <v>1</v>
      </c>
      <c r="H223" s="79"/>
      <c r="I223" s="79">
        <f t="shared" ref="I223" si="23">SUM(I208:I222)/15</f>
        <v>0</v>
      </c>
      <c r="J223" s="80">
        <f>SUM(J208:J222)/15</f>
        <v>94.444444444444443</v>
      </c>
    </row>
    <row r="224" spans="1:10" ht="24" x14ac:dyDescent="0.25">
      <c r="A224" s="222" t="s">
        <v>366</v>
      </c>
      <c r="B224" s="259">
        <v>23</v>
      </c>
      <c r="C224" s="259">
        <v>12</v>
      </c>
      <c r="D224" s="35">
        <v>36</v>
      </c>
      <c r="E224" s="261"/>
      <c r="F224" s="259">
        <v>3</v>
      </c>
      <c r="G224" s="259">
        <v>2</v>
      </c>
      <c r="H224" s="13">
        <v>1</v>
      </c>
      <c r="I224" s="13">
        <v>0</v>
      </c>
      <c r="J224" s="263" t="s">
        <v>62</v>
      </c>
    </row>
    <row r="225" spans="1:10" ht="15.75" thickBot="1" x14ac:dyDescent="0.3">
      <c r="A225" s="220" t="s">
        <v>33</v>
      </c>
      <c r="B225" s="260"/>
      <c r="C225" s="260"/>
      <c r="D225" s="34"/>
      <c r="E225" s="262"/>
      <c r="F225" s="260"/>
      <c r="G225" s="260"/>
      <c r="H225" s="14"/>
      <c r="I225" s="14"/>
      <c r="J225" s="264"/>
    </row>
    <row r="226" spans="1:10" ht="15.75" thickBot="1" x14ac:dyDescent="0.3">
      <c r="A226" s="2"/>
      <c r="B226" s="3"/>
      <c r="C226" s="3"/>
      <c r="D226" s="7">
        <v>1</v>
      </c>
      <c r="E226" s="4" t="s">
        <v>9</v>
      </c>
      <c r="F226" s="7">
        <v>11</v>
      </c>
      <c r="G226" s="7">
        <v>1</v>
      </c>
      <c r="H226" s="7"/>
      <c r="I226" s="7"/>
      <c r="J226" s="68">
        <f>SUM((F226*3+G226*2+H226*1+I226*0)*100/36)</f>
        <v>97.222222222222229</v>
      </c>
    </row>
    <row r="227" spans="1:10" ht="23.25" thickBot="1" x14ac:dyDescent="0.3">
      <c r="A227" s="2"/>
      <c r="B227" s="3"/>
      <c r="C227" s="3"/>
      <c r="D227" s="7">
        <v>2</v>
      </c>
      <c r="E227" s="4" t="s">
        <v>10</v>
      </c>
      <c r="F227" s="7">
        <v>10</v>
      </c>
      <c r="G227" s="7">
        <v>1</v>
      </c>
      <c r="H227" s="7">
        <v>1</v>
      </c>
      <c r="I227" s="7"/>
      <c r="J227" s="68">
        <f t="shared" ref="J227:J240" si="24">SUM((F227*3+G227*2+H227*1+I227*0)*100/36)</f>
        <v>91.666666666666671</v>
      </c>
    </row>
    <row r="228" spans="1:10" ht="15.75" thickBot="1" x14ac:dyDescent="0.3">
      <c r="A228" s="2"/>
      <c r="B228" s="3"/>
      <c r="C228" s="3"/>
      <c r="D228" s="7">
        <v>3</v>
      </c>
      <c r="E228" s="4" t="s">
        <v>11</v>
      </c>
      <c r="F228" s="7">
        <v>8</v>
      </c>
      <c r="G228" s="7">
        <v>3</v>
      </c>
      <c r="H228" s="7">
        <v>1</v>
      </c>
      <c r="I228" s="7"/>
      <c r="J228" s="68">
        <f t="shared" si="24"/>
        <v>86.111111111111114</v>
      </c>
    </row>
    <row r="229" spans="1:10" ht="15.75" thickBot="1" x14ac:dyDescent="0.3">
      <c r="A229" s="2"/>
      <c r="B229" s="3"/>
      <c r="C229" s="3"/>
      <c r="D229" s="7">
        <v>4</v>
      </c>
      <c r="E229" s="4" t="s">
        <v>12</v>
      </c>
      <c r="F229" s="7">
        <v>9</v>
      </c>
      <c r="G229" s="7">
        <v>2</v>
      </c>
      <c r="H229" s="7">
        <v>1</v>
      </c>
      <c r="I229" s="7"/>
      <c r="J229" s="68">
        <f t="shared" si="24"/>
        <v>88.888888888888886</v>
      </c>
    </row>
    <row r="230" spans="1:10" ht="15.75" thickBot="1" x14ac:dyDescent="0.3">
      <c r="A230" s="2"/>
      <c r="B230" s="3"/>
      <c r="C230" s="3"/>
      <c r="D230" s="7">
        <v>5</v>
      </c>
      <c r="E230" s="4" t="s">
        <v>13</v>
      </c>
      <c r="F230" s="7">
        <v>9</v>
      </c>
      <c r="G230" s="7">
        <v>1</v>
      </c>
      <c r="H230" s="7">
        <v>2</v>
      </c>
      <c r="I230" s="7"/>
      <c r="J230" s="68">
        <f t="shared" si="24"/>
        <v>86.111111111111114</v>
      </c>
    </row>
    <row r="231" spans="1:10" ht="15.75" thickBot="1" x14ac:dyDescent="0.3">
      <c r="A231" s="2"/>
      <c r="B231" s="3"/>
      <c r="C231" s="3"/>
      <c r="D231" s="7">
        <v>6</v>
      </c>
      <c r="E231" s="4" t="s">
        <v>14</v>
      </c>
      <c r="F231" s="7">
        <v>10</v>
      </c>
      <c r="G231" s="7">
        <v>1</v>
      </c>
      <c r="H231" s="7">
        <v>1</v>
      </c>
      <c r="I231" s="7"/>
      <c r="J231" s="68">
        <f t="shared" si="24"/>
        <v>91.666666666666671</v>
      </c>
    </row>
    <row r="232" spans="1:10" ht="15.75" thickBot="1" x14ac:dyDescent="0.3">
      <c r="A232" s="2"/>
      <c r="B232" s="3"/>
      <c r="C232" s="3"/>
      <c r="D232" s="7">
        <v>7</v>
      </c>
      <c r="E232" s="4" t="s">
        <v>21</v>
      </c>
      <c r="F232" s="7">
        <v>10</v>
      </c>
      <c r="G232" s="7">
        <v>2</v>
      </c>
      <c r="H232" s="7"/>
      <c r="I232" s="7"/>
      <c r="J232" s="68">
        <f t="shared" si="24"/>
        <v>94.444444444444443</v>
      </c>
    </row>
    <row r="233" spans="1:10" ht="15.75" thickBot="1" x14ac:dyDescent="0.3">
      <c r="A233" s="2"/>
      <c r="B233" s="3"/>
      <c r="C233" s="3"/>
      <c r="D233" s="7">
        <v>8</v>
      </c>
      <c r="E233" s="4" t="s">
        <v>27</v>
      </c>
      <c r="F233" s="7">
        <v>8</v>
      </c>
      <c r="G233" s="7">
        <v>2</v>
      </c>
      <c r="H233" s="7">
        <v>2</v>
      </c>
      <c r="I233" s="7"/>
      <c r="J233" s="68">
        <f t="shared" si="24"/>
        <v>83.333333333333329</v>
      </c>
    </row>
    <row r="234" spans="1:10" ht="15.75" thickBot="1" x14ac:dyDescent="0.3">
      <c r="A234" s="2"/>
      <c r="B234" s="3"/>
      <c r="C234" s="3"/>
      <c r="D234" s="7">
        <v>9</v>
      </c>
      <c r="E234" s="4" t="s">
        <v>15</v>
      </c>
      <c r="F234" s="7">
        <v>8</v>
      </c>
      <c r="G234" s="7">
        <v>2</v>
      </c>
      <c r="H234" s="7">
        <v>1</v>
      </c>
      <c r="I234" s="7">
        <v>1</v>
      </c>
      <c r="J234" s="68">
        <f t="shared" si="24"/>
        <v>80.555555555555557</v>
      </c>
    </row>
    <row r="235" spans="1:10" ht="23.25" thickBot="1" x14ac:dyDescent="0.3">
      <c r="A235" s="2"/>
      <c r="B235" s="3"/>
      <c r="C235" s="3"/>
      <c r="D235" s="7">
        <v>10</v>
      </c>
      <c r="E235" s="4" t="s">
        <v>16</v>
      </c>
      <c r="F235" s="7">
        <v>7</v>
      </c>
      <c r="G235" s="7">
        <v>2</v>
      </c>
      <c r="H235" s="7">
        <v>2</v>
      </c>
      <c r="I235" s="7">
        <v>1</v>
      </c>
      <c r="J235" s="68">
        <f t="shared" si="24"/>
        <v>75</v>
      </c>
    </row>
    <row r="236" spans="1:10" ht="15.75" thickBot="1" x14ac:dyDescent="0.3">
      <c r="A236" s="2"/>
      <c r="B236" s="3"/>
      <c r="C236" s="3"/>
      <c r="D236" s="7">
        <v>11</v>
      </c>
      <c r="E236" s="4" t="s">
        <v>20</v>
      </c>
      <c r="F236" s="7">
        <v>10</v>
      </c>
      <c r="G236" s="7">
        <v>1</v>
      </c>
      <c r="H236" s="7">
        <v>1</v>
      </c>
      <c r="I236" s="7"/>
      <c r="J236" s="68">
        <f t="shared" si="24"/>
        <v>91.666666666666671</v>
      </c>
    </row>
    <row r="237" spans="1:10" ht="15.75" thickBot="1" x14ac:dyDescent="0.3">
      <c r="A237" s="2"/>
      <c r="B237" s="3"/>
      <c r="C237" s="3"/>
      <c r="D237" s="7">
        <v>12</v>
      </c>
      <c r="E237" s="4" t="s">
        <v>22</v>
      </c>
      <c r="F237" s="7">
        <v>10</v>
      </c>
      <c r="G237" s="7">
        <v>1</v>
      </c>
      <c r="H237" s="7">
        <v>1</v>
      </c>
      <c r="I237" s="7"/>
      <c r="J237" s="68">
        <f t="shared" si="24"/>
        <v>91.666666666666671</v>
      </c>
    </row>
    <row r="238" spans="1:10" ht="15.75" thickBot="1" x14ac:dyDescent="0.3">
      <c r="A238" s="2"/>
      <c r="B238" s="3"/>
      <c r="C238" s="3"/>
      <c r="D238" s="7">
        <v>13</v>
      </c>
      <c r="E238" s="4" t="s">
        <v>17</v>
      </c>
      <c r="F238" s="7">
        <v>11</v>
      </c>
      <c r="G238" s="7">
        <v>1</v>
      </c>
      <c r="H238" s="7"/>
      <c r="I238" s="7"/>
      <c r="J238" s="68">
        <f t="shared" si="24"/>
        <v>97.222222222222229</v>
      </c>
    </row>
    <row r="239" spans="1:10" ht="15.75" thickBot="1" x14ac:dyDescent="0.3">
      <c r="A239" s="2"/>
      <c r="B239" s="3"/>
      <c r="C239" s="3"/>
      <c r="D239" s="7">
        <v>14</v>
      </c>
      <c r="E239" s="4" t="s">
        <v>18</v>
      </c>
      <c r="F239" s="7">
        <v>10</v>
      </c>
      <c r="G239" s="7">
        <v>1</v>
      </c>
      <c r="H239" s="7">
        <v>1</v>
      </c>
      <c r="I239" s="7"/>
      <c r="J239" s="68">
        <f t="shared" si="24"/>
        <v>91.666666666666671</v>
      </c>
    </row>
    <row r="240" spans="1:10" ht="15.75" thickBot="1" x14ac:dyDescent="0.3">
      <c r="A240" s="2"/>
      <c r="B240" s="3"/>
      <c r="C240" s="3"/>
      <c r="D240" s="7">
        <v>15</v>
      </c>
      <c r="E240" s="4" t="s">
        <v>19</v>
      </c>
      <c r="F240" s="7">
        <v>10</v>
      </c>
      <c r="G240" s="7">
        <v>2</v>
      </c>
      <c r="H240" s="7"/>
      <c r="I240" s="7"/>
      <c r="J240" s="68">
        <f t="shared" si="24"/>
        <v>94.444444444444443</v>
      </c>
    </row>
    <row r="241" spans="1:10" ht="15.75" thickBot="1" x14ac:dyDescent="0.3">
      <c r="A241" s="2"/>
      <c r="B241" s="3"/>
      <c r="C241" s="3"/>
      <c r="D241" s="7"/>
      <c r="E241" s="4" t="s">
        <v>6</v>
      </c>
      <c r="F241" s="79">
        <f>SUM(F226:F240)/15</f>
        <v>9.4</v>
      </c>
      <c r="G241" s="79">
        <f t="shared" ref="G241:I241" si="25">SUM(G226:G240)/15</f>
        <v>1.5333333333333334</v>
      </c>
      <c r="H241" s="79">
        <f t="shared" si="25"/>
        <v>0.93333333333333335</v>
      </c>
      <c r="I241" s="79">
        <f t="shared" si="25"/>
        <v>0.13333333333333333</v>
      </c>
      <c r="J241" s="80">
        <f>SUM(J226:J240)/15</f>
        <v>89.444444444444429</v>
      </c>
    </row>
    <row r="242" spans="1:10" ht="15.75" thickBot="1" x14ac:dyDescent="0.3">
      <c r="A242" s="270" t="s">
        <v>46</v>
      </c>
      <c r="B242" s="271"/>
      <c r="C242" s="271"/>
      <c r="D242" s="271"/>
      <c r="E242" s="271"/>
      <c r="F242" s="271"/>
      <c r="G242" s="271"/>
      <c r="H242" s="271"/>
      <c r="I242" s="271"/>
      <c r="J242" s="82"/>
    </row>
    <row r="243" spans="1:10" ht="23.25" customHeight="1" x14ac:dyDescent="0.25">
      <c r="A243" s="62" t="s">
        <v>336</v>
      </c>
      <c r="B243" s="310">
        <v>14</v>
      </c>
      <c r="C243" s="267">
        <v>6</v>
      </c>
      <c r="D243" s="57">
        <v>18</v>
      </c>
      <c r="E243" s="268"/>
      <c r="F243" s="267">
        <v>3</v>
      </c>
      <c r="G243" s="295">
        <v>2</v>
      </c>
      <c r="H243" s="63">
        <v>1</v>
      </c>
      <c r="I243" s="81">
        <v>0</v>
      </c>
      <c r="J243" s="263" t="s">
        <v>62</v>
      </c>
    </row>
    <row r="244" spans="1:10" ht="15.75" thickBot="1" x14ac:dyDescent="0.3">
      <c r="A244" s="27" t="s">
        <v>35</v>
      </c>
      <c r="B244" s="311"/>
      <c r="C244" s="260"/>
      <c r="D244" s="34"/>
      <c r="E244" s="262"/>
      <c r="F244" s="260"/>
      <c r="G244" s="292"/>
      <c r="H244" s="59"/>
      <c r="I244" s="70"/>
      <c r="J244" s="264"/>
    </row>
    <row r="245" spans="1:10" ht="15.75" thickBot="1" x14ac:dyDescent="0.3">
      <c r="A245" s="2"/>
      <c r="B245" s="3"/>
      <c r="C245" s="3"/>
      <c r="D245" s="7">
        <v>1</v>
      </c>
      <c r="E245" s="4" t="s">
        <v>9</v>
      </c>
      <c r="F245" s="7">
        <v>6</v>
      </c>
      <c r="G245" s="7"/>
      <c r="H245" s="7"/>
      <c r="I245" s="7"/>
      <c r="J245" s="68">
        <f>SUM((F245*3+G245*2+H245*1+I245*0)*100/18)</f>
        <v>100</v>
      </c>
    </row>
    <row r="246" spans="1:10" ht="23.25" thickBot="1" x14ac:dyDescent="0.3">
      <c r="A246" s="2"/>
      <c r="B246" s="3"/>
      <c r="C246" s="3"/>
      <c r="D246" s="7">
        <v>2</v>
      </c>
      <c r="E246" s="4" t="s">
        <v>10</v>
      </c>
      <c r="F246" s="7">
        <v>6</v>
      </c>
      <c r="G246" s="7"/>
      <c r="H246" s="7"/>
      <c r="I246" s="7"/>
      <c r="J246" s="68">
        <f t="shared" ref="J246:J259" si="26">SUM((F246*3+G246*2+H246*1+I246*0)*100/18)</f>
        <v>100</v>
      </c>
    </row>
    <row r="247" spans="1:10" ht="15.75" thickBot="1" x14ac:dyDescent="0.3">
      <c r="A247" s="2"/>
      <c r="B247" s="3"/>
      <c r="C247" s="3"/>
      <c r="D247" s="7">
        <v>3</v>
      </c>
      <c r="E247" s="4" t="s">
        <v>11</v>
      </c>
      <c r="F247" s="7">
        <v>6</v>
      </c>
      <c r="G247" s="7"/>
      <c r="H247" s="7"/>
      <c r="I247" s="7"/>
      <c r="J247" s="68">
        <f t="shared" si="26"/>
        <v>100</v>
      </c>
    </row>
    <row r="248" spans="1:10" ht="15.75" thickBot="1" x14ac:dyDescent="0.3">
      <c r="A248" s="2"/>
      <c r="B248" s="3"/>
      <c r="C248" s="3"/>
      <c r="D248" s="7">
        <v>4</v>
      </c>
      <c r="E248" s="4" t="s">
        <v>12</v>
      </c>
      <c r="F248" s="7">
        <v>6</v>
      </c>
      <c r="G248" s="7"/>
      <c r="H248" s="7"/>
      <c r="I248" s="7"/>
      <c r="J248" s="68">
        <f t="shared" si="26"/>
        <v>100</v>
      </c>
    </row>
    <row r="249" spans="1:10" ht="15.75" thickBot="1" x14ac:dyDescent="0.3">
      <c r="A249" s="2"/>
      <c r="B249" s="3"/>
      <c r="C249" s="3"/>
      <c r="D249" s="7">
        <v>5</v>
      </c>
      <c r="E249" s="4" t="s">
        <v>13</v>
      </c>
      <c r="F249" s="7">
        <v>4</v>
      </c>
      <c r="G249" s="7">
        <v>2</v>
      </c>
      <c r="H249" s="7"/>
      <c r="I249" s="7"/>
      <c r="J249" s="68">
        <f t="shared" si="26"/>
        <v>88.888888888888886</v>
      </c>
    </row>
    <row r="250" spans="1:10" ht="15.75" thickBot="1" x14ac:dyDescent="0.3">
      <c r="A250" s="2"/>
      <c r="B250" s="3"/>
      <c r="C250" s="3"/>
      <c r="D250" s="7">
        <v>6</v>
      </c>
      <c r="E250" s="4" t="s">
        <v>14</v>
      </c>
      <c r="F250" s="7">
        <v>6</v>
      </c>
      <c r="G250" s="7"/>
      <c r="H250" s="7"/>
      <c r="I250" s="7"/>
      <c r="J250" s="68">
        <f t="shared" si="26"/>
        <v>100</v>
      </c>
    </row>
    <row r="251" spans="1:10" ht="15.75" thickBot="1" x14ac:dyDescent="0.3">
      <c r="A251" s="2"/>
      <c r="B251" s="3"/>
      <c r="C251" s="3"/>
      <c r="D251" s="7">
        <v>7</v>
      </c>
      <c r="E251" s="4" t="s">
        <v>21</v>
      </c>
      <c r="F251" s="7">
        <v>6</v>
      </c>
      <c r="G251" s="7"/>
      <c r="H251" s="7"/>
      <c r="I251" s="7"/>
      <c r="J251" s="68">
        <f t="shared" si="26"/>
        <v>100</v>
      </c>
    </row>
    <row r="252" spans="1:10" ht="15.75" thickBot="1" x14ac:dyDescent="0.3">
      <c r="A252" s="2"/>
      <c r="B252" s="3"/>
      <c r="C252" s="3"/>
      <c r="D252" s="7">
        <v>8</v>
      </c>
      <c r="E252" s="4" t="s">
        <v>27</v>
      </c>
      <c r="F252" s="7">
        <v>6</v>
      </c>
      <c r="G252" s="7"/>
      <c r="H252" s="7"/>
      <c r="I252" s="7"/>
      <c r="J252" s="68">
        <f t="shared" si="26"/>
        <v>100</v>
      </c>
    </row>
    <row r="253" spans="1:10" ht="15.75" thickBot="1" x14ac:dyDescent="0.3">
      <c r="A253" s="2"/>
      <c r="B253" s="3"/>
      <c r="C253" s="3"/>
      <c r="D253" s="7">
        <v>9</v>
      </c>
      <c r="E253" s="4" t="s">
        <v>15</v>
      </c>
      <c r="F253" s="7">
        <v>4</v>
      </c>
      <c r="G253" s="7"/>
      <c r="H253" s="7">
        <v>2</v>
      </c>
      <c r="I253" s="7"/>
      <c r="J253" s="68">
        <f t="shared" si="26"/>
        <v>77.777777777777771</v>
      </c>
    </row>
    <row r="254" spans="1:10" ht="23.25" thickBot="1" x14ac:dyDescent="0.3">
      <c r="A254" s="2"/>
      <c r="B254" s="3"/>
      <c r="C254" s="3"/>
      <c r="D254" s="7">
        <v>10</v>
      </c>
      <c r="E254" s="4" t="s">
        <v>16</v>
      </c>
      <c r="F254" s="7">
        <v>5</v>
      </c>
      <c r="G254" s="7">
        <v>1</v>
      </c>
      <c r="H254" s="7"/>
      <c r="I254" s="7"/>
      <c r="J254" s="68">
        <f t="shared" si="26"/>
        <v>94.444444444444443</v>
      </c>
    </row>
    <row r="255" spans="1:10" ht="15.75" thickBot="1" x14ac:dyDescent="0.3">
      <c r="A255" s="2"/>
      <c r="B255" s="3"/>
      <c r="C255" s="3"/>
      <c r="D255" s="7">
        <v>11</v>
      </c>
      <c r="E255" s="4" t="s">
        <v>20</v>
      </c>
      <c r="F255" s="7">
        <v>6</v>
      </c>
      <c r="G255" s="7"/>
      <c r="H255" s="7"/>
      <c r="I255" s="7"/>
      <c r="J255" s="68">
        <f t="shared" si="26"/>
        <v>100</v>
      </c>
    </row>
    <row r="256" spans="1:10" ht="15.75" thickBot="1" x14ac:dyDescent="0.3">
      <c r="A256" s="2"/>
      <c r="B256" s="3"/>
      <c r="C256" s="3"/>
      <c r="D256" s="7">
        <v>12</v>
      </c>
      <c r="E256" s="4" t="s">
        <v>22</v>
      </c>
      <c r="F256" s="7">
        <v>4</v>
      </c>
      <c r="G256" s="7">
        <v>1</v>
      </c>
      <c r="H256" s="7">
        <v>1</v>
      </c>
      <c r="I256" s="7"/>
      <c r="J256" s="68">
        <f t="shared" si="26"/>
        <v>83.333333333333329</v>
      </c>
    </row>
    <row r="257" spans="1:10" ht="15.75" thickBot="1" x14ac:dyDescent="0.3">
      <c r="A257" s="2"/>
      <c r="B257" s="3"/>
      <c r="C257" s="3"/>
      <c r="D257" s="7">
        <v>13</v>
      </c>
      <c r="E257" s="4" t="s">
        <v>17</v>
      </c>
      <c r="F257" s="7">
        <v>5</v>
      </c>
      <c r="G257" s="7"/>
      <c r="H257" s="7">
        <v>1</v>
      </c>
      <c r="I257" s="7"/>
      <c r="J257" s="68">
        <f t="shared" si="26"/>
        <v>88.888888888888886</v>
      </c>
    </row>
    <row r="258" spans="1:10" ht="15.75" thickBot="1" x14ac:dyDescent="0.3">
      <c r="A258" s="2"/>
      <c r="B258" s="3"/>
      <c r="C258" s="3"/>
      <c r="D258" s="7">
        <v>14</v>
      </c>
      <c r="E258" s="4" t="s">
        <v>18</v>
      </c>
      <c r="F258" s="7">
        <v>5</v>
      </c>
      <c r="G258" s="7"/>
      <c r="H258" s="7">
        <v>1</v>
      </c>
      <c r="I258" s="7"/>
      <c r="J258" s="68">
        <f t="shared" si="26"/>
        <v>88.888888888888886</v>
      </c>
    </row>
    <row r="259" spans="1:10" ht="15.75" thickBot="1" x14ac:dyDescent="0.3">
      <c r="A259" s="2"/>
      <c r="B259" s="3"/>
      <c r="C259" s="3"/>
      <c r="D259" s="7">
        <v>15</v>
      </c>
      <c r="E259" s="4" t="s">
        <v>19</v>
      </c>
      <c r="F259" s="7">
        <v>3</v>
      </c>
      <c r="G259" s="7">
        <v>1</v>
      </c>
      <c r="H259" s="7">
        <v>2</v>
      </c>
      <c r="I259" s="7"/>
      <c r="J259" s="68">
        <f t="shared" si="26"/>
        <v>72.222222222222229</v>
      </c>
    </row>
    <row r="260" spans="1:10" ht="15.75" thickBot="1" x14ac:dyDescent="0.3">
      <c r="A260" s="2"/>
      <c r="B260" s="3"/>
      <c r="C260" s="3"/>
      <c r="D260" s="7"/>
      <c r="E260" s="4" t="s">
        <v>6</v>
      </c>
      <c r="F260" s="79">
        <f>SUM(F245:F259)/15</f>
        <v>5.2</v>
      </c>
      <c r="G260" s="79">
        <f t="shared" ref="G260:I260" si="27">SUM(G245:G259)/15</f>
        <v>0.33333333333333331</v>
      </c>
      <c r="H260" s="79">
        <v>1</v>
      </c>
      <c r="I260" s="79">
        <f t="shared" si="27"/>
        <v>0</v>
      </c>
      <c r="J260" s="80">
        <f>SUM(J245:J259)/15</f>
        <v>92.962962962962976</v>
      </c>
    </row>
    <row r="261" spans="1:10" ht="36" x14ac:dyDescent="0.25">
      <c r="A261" s="222" t="s">
        <v>191</v>
      </c>
      <c r="B261" s="313">
        <v>14</v>
      </c>
      <c r="C261" s="259">
        <v>6</v>
      </c>
      <c r="D261" s="35">
        <v>18</v>
      </c>
      <c r="E261" s="261"/>
      <c r="F261" s="259">
        <v>3</v>
      </c>
      <c r="G261" s="259">
        <v>2</v>
      </c>
      <c r="H261" s="13">
        <v>1</v>
      </c>
      <c r="I261" s="66">
        <v>0</v>
      </c>
      <c r="J261" s="276" t="s">
        <v>62</v>
      </c>
    </row>
    <row r="262" spans="1:10" ht="15.75" thickBot="1" x14ac:dyDescent="0.3">
      <c r="A262" s="34" t="s">
        <v>24</v>
      </c>
      <c r="B262" s="311"/>
      <c r="C262" s="260"/>
      <c r="D262" s="34"/>
      <c r="E262" s="262"/>
      <c r="F262" s="260"/>
      <c r="G262" s="260"/>
      <c r="H262" s="14"/>
      <c r="I262" s="66"/>
      <c r="J262" s="312"/>
    </row>
    <row r="263" spans="1:10" ht="15.75" thickBot="1" x14ac:dyDescent="0.3">
      <c r="A263" s="2"/>
      <c r="B263" s="3"/>
      <c r="C263" s="3"/>
      <c r="D263" s="7">
        <v>1</v>
      </c>
      <c r="E263" s="4" t="s">
        <v>9</v>
      </c>
      <c r="F263" s="7">
        <v>6</v>
      </c>
      <c r="G263" s="7"/>
      <c r="H263" s="38"/>
      <c r="I263" s="42"/>
      <c r="J263" s="68">
        <f>SUM((F263*3+G263*2+H263*1+I263*0)*100/18)</f>
        <v>100</v>
      </c>
    </row>
    <row r="264" spans="1:10" ht="23.25" thickBot="1" x14ac:dyDescent="0.3">
      <c r="A264" s="2"/>
      <c r="B264" s="3"/>
      <c r="C264" s="3"/>
      <c r="D264" s="7">
        <v>2</v>
      </c>
      <c r="E264" s="4" t="s">
        <v>10</v>
      </c>
      <c r="F264" s="7">
        <v>5</v>
      </c>
      <c r="G264" s="7">
        <v>1</v>
      </c>
      <c r="H264" s="38"/>
      <c r="I264" s="43"/>
      <c r="J264" s="68">
        <f t="shared" ref="J264:J277" si="28">SUM((F264*3+G264*2+H264*1+I264*0)*100/18)</f>
        <v>94.444444444444443</v>
      </c>
    </row>
    <row r="265" spans="1:10" ht="15.75" thickBot="1" x14ac:dyDescent="0.3">
      <c r="A265" s="2"/>
      <c r="B265" s="3"/>
      <c r="C265" s="3"/>
      <c r="D265" s="7">
        <v>3</v>
      </c>
      <c r="E265" s="4" t="s">
        <v>11</v>
      </c>
      <c r="F265" s="7">
        <v>5</v>
      </c>
      <c r="G265" s="7">
        <v>1</v>
      </c>
      <c r="H265" s="38"/>
      <c r="I265" s="43"/>
      <c r="J265" s="68">
        <f t="shared" si="28"/>
        <v>94.444444444444443</v>
      </c>
    </row>
    <row r="266" spans="1:10" ht="15.75" thickBot="1" x14ac:dyDescent="0.3">
      <c r="A266" s="2"/>
      <c r="B266" s="3"/>
      <c r="C266" s="3"/>
      <c r="D266" s="7">
        <v>4</v>
      </c>
      <c r="E266" s="4" t="s">
        <v>12</v>
      </c>
      <c r="F266" s="7">
        <v>6</v>
      </c>
      <c r="G266" s="7"/>
      <c r="H266" s="38"/>
      <c r="I266" s="43"/>
      <c r="J266" s="68">
        <f t="shared" si="28"/>
        <v>100</v>
      </c>
    </row>
    <row r="267" spans="1:10" ht="15.75" thickBot="1" x14ac:dyDescent="0.3">
      <c r="A267" s="2"/>
      <c r="B267" s="3"/>
      <c r="C267" s="3"/>
      <c r="D267" s="7">
        <v>5</v>
      </c>
      <c r="E267" s="4" t="s">
        <v>13</v>
      </c>
      <c r="F267" s="7">
        <v>4</v>
      </c>
      <c r="G267" s="7">
        <v>2</v>
      </c>
      <c r="H267" s="38"/>
      <c r="I267" s="43"/>
      <c r="J267" s="68">
        <f t="shared" si="28"/>
        <v>88.888888888888886</v>
      </c>
    </row>
    <row r="268" spans="1:10" ht="15.75" thickBot="1" x14ac:dyDescent="0.3">
      <c r="A268" s="2"/>
      <c r="B268" s="3"/>
      <c r="C268" s="3"/>
      <c r="D268" s="7">
        <v>6</v>
      </c>
      <c r="E268" s="4" t="s">
        <v>14</v>
      </c>
      <c r="F268" s="7">
        <v>4</v>
      </c>
      <c r="G268" s="7">
        <v>2</v>
      </c>
      <c r="H268" s="38"/>
      <c r="I268" s="43"/>
      <c r="J268" s="68">
        <f t="shared" si="28"/>
        <v>88.888888888888886</v>
      </c>
    </row>
    <row r="269" spans="1:10" ht="15.75" thickBot="1" x14ac:dyDescent="0.3">
      <c r="A269" s="2"/>
      <c r="B269" s="3"/>
      <c r="C269" s="3"/>
      <c r="D269" s="7">
        <v>7</v>
      </c>
      <c r="E269" s="4" t="s">
        <v>21</v>
      </c>
      <c r="F269" s="7">
        <v>6</v>
      </c>
      <c r="G269" s="7"/>
      <c r="H269" s="38"/>
      <c r="I269" s="43"/>
      <c r="J269" s="68">
        <f t="shared" si="28"/>
        <v>100</v>
      </c>
    </row>
    <row r="270" spans="1:10" ht="15.75" thickBot="1" x14ac:dyDescent="0.3">
      <c r="A270" s="2"/>
      <c r="B270" s="3"/>
      <c r="C270" s="3"/>
      <c r="D270" s="7">
        <v>8</v>
      </c>
      <c r="E270" s="4" t="s">
        <v>27</v>
      </c>
      <c r="F270" s="7">
        <v>4</v>
      </c>
      <c r="G270" s="7">
        <v>2</v>
      </c>
      <c r="H270" s="38"/>
      <c r="I270" s="43"/>
      <c r="J270" s="68">
        <f t="shared" si="28"/>
        <v>88.888888888888886</v>
      </c>
    </row>
    <row r="271" spans="1:10" ht="15.75" thickBot="1" x14ac:dyDescent="0.3">
      <c r="A271" s="2"/>
      <c r="B271" s="3"/>
      <c r="C271" s="3"/>
      <c r="D271" s="7">
        <v>9</v>
      </c>
      <c r="E271" s="4" t="s">
        <v>15</v>
      </c>
      <c r="F271" s="7">
        <v>6</v>
      </c>
      <c r="G271" s="7"/>
      <c r="H271" s="38"/>
      <c r="I271" s="43"/>
      <c r="J271" s="68">
        <f t="shared" si="28"/>
        <v>100</v>
      </c>
    </row>
    <row r="272" spans="1:10" ht="23.25" thickBot="1" x14ac:dyDescent="0.3">
      <c r="A272" s="2"/>
      <c r="B272" s="3"/>
      <c r="C272" s="3"/>
      <c r="D272" s="7">
        <v>10</v>
      </c>
      <c r="E272" s="4" t="s">
        <v>16</v>
      </c>
      <c r="F272" s="7">
        <v>6</v>
      </c>
      <c r="G272" s="7"/>
      <c r="H272" s="38"/>
      <c r="I272" s="43"/>
      <c r="J272" s="68">
        <f t="shared" si="28"/>
        <v>100</v>
      </c>
    </row>
    <row r="273" spans="1:10" ht="15.75" thickBot="1" x14ac:dyDescent="0.3">
      <c r="A273" s="2"/>
      <c r="B273" s="3"/>
      <c r="C273" s="3"/>
      <c r="D273" s="7">
        <v>11</v>
      </c>
      <c r="E273" s="4" t="s">
        <v>20</v>
      </c>
      <c r="F273" s="7">
        <v>4</v>
      </c>
      <c r="G273" s="7">
        <v>1</v>
      </c>
      <c r="H273" s="38">
        <v>1</v>
      </c>
      <c r="I273" s="43"/>
      <c r="J273" s="68">
        <f t="shared" si="28"/>
        <v>83.333333333333329</v>
      </c>
    </row>
    <row r="274" spans="1:10" ht="15.75" thickBot="1" x14ac:dyDescent="0.3">
      <c r="A274" s="2"/>
      <c r="B274" s="3"/>
      <c r="C274" s="3"/>
      <c r="D274" s="7">
        <v>12</v>
      </c>
      <c r="E274" s="4" t="s">
        <v>22</v>
      </c>
      <c r="F274" s="7">
        <v>5</v>
      </c>
      <c r="G274" s="7">
        <v>1</v>
      </c>
      <c r="H274" s="38"/>
      <c r="I274" s="43"/>
      <c r="J274" s="68">
        <f t="shared" si="28"/>
        <v>94.444444444444443</v>
      </c>
    </row>
    <row r="275" spans="1:10" ht="15.75" thickBot="1" x14ac:dyDescent="0.3">
      <c r="A275" s="2"/>
      <c r="B275" s="3"/>
      <c r="C275" s="3"/>
      <c r="D275" s="7">
        <v>13</v>
      </c>
      <c r="E275" s="4" t="s">
        <v>17</v>
      </c>
      <c r="F275" s="7">
        <v>6</v>
      </c>
      <c r="G275" s="7"/>
      <c r="H275" s="38"/>
      <c r="I275" s="43"/>
      <c r="J275" s="68">
        <f t="shared" si="28"/>
        <v>100</v>
      </c>
    </row>
    <row r="276" spans="1:10" ht="15.75" thickBot="1" x14ac:dyDescent="0.3">
      <c r="A276" s="2"/>
      <c r="B276" s="3"/>
      <c r="C276" s="3"/>
      <c r="D276" s="7">
        <v>14</v>
      </c>
      <c r="E276" s="4" t="s">
        <v>18</v>
      </c>
      <c r="F276" s="7">
        <v>4</v>
      </c>
      <c r="G276" s="7">
        <v>2</v>
      </c>
      <c r="H276" s="38"/>
      <c r="I276" s="43"/>
      <c r="J276" s="68">
        <f t="shared" si="28"/>
        <v>88.888888888888886</v>
      </c>
    </row>
    <row r="277" spans="1:10" ht="15.75" thickBot="1" x14ac:dyDescent="0.3">
      <c r="A277" s="2"/>
      <c r="B277" s="3"/>
      <c r="C277" s="3"/>
      <c r="D277" s="7">
        <v>15</v>
      </c>
      <c r="E277" s="4" t="s">
        <v>19</v>
      </c>
      <c r="F277" s="7">
        <v>5</v>
      </c>
      <c r="G277" s="7">
        <v>1</v>
      </c>
      <c r="H277" s="38"/>
      <c r="I277" s="43"/>
      <c r="J277" s="68">
        <f t="shared" si="28"/>
        <v>94.444444444444443</v>
      </c>
    </row>
    <row r="278" spans="1:10" ht="15.75" thickBot="1" x14ac:dyDescent="0.3">
      <c r="A278" s="2"/>
      <c r="B278" s="3"/>
      <c r="C278" s="3"/>
      <c r="D278" s="7"/>
      <c r="E278" s="4" t="s">
        <v>6</v>
      </c>
      <c r="F278" s="79">
        <f>SUM(F263:F277)/15</f>
        <v>5.0666666666666664</v>
      </c>
      <c r="G278" s="79">
        <f t="shared" ref="G278:I278" si="29">SUM(G263:G277)/15</f>
        <v>0.8666666666666667</v>
      </c>
      <c r="H278" s="95">
        <f t="shared" si="29"/>
        <v>6.6666666666666666E-2</v>
      </c>
      <c r="I278" s="96">
        <f t="shared" si="29"/>
        <v>0</v>
      </c>
      <c r="J278" s="94">
        <f>SUM(J263:J277)/15</f>
        <v>94.444444444444429</v>
      </c>
    </row>
    <row r="279" spans="1:10" ht="36" x14ac:dyDescent="0.25">
      <c r="A279" s="222" t="s">
        <v>192</v>
      </c>
      <c r="B279" s="313">
        <v>14</v>
      </c>
      <c r="C279" s="259">
        <v>6</v>
      </c>
      <c r="D279" s="35">
        <v>18</v>
      </c>
      <c r="E279" s="261"/>
      <c r="F279" s="259">
        <v>3</v>
      </c>
      <c r="G279" s="259">
        <v>2</v>
      </c>
      <c r="H279" s="66">
        <v>1</v>
      </c>
      <c r="I279" s="58">
        <v>0</v>
      </c>
      <c r="J279" s="263" t="s">
        <v>62</v>
      </c>
    </row>
    <row r="280" spans="1:10" ht="15.75" thickBot="1" x14ac:dyDescent="0.3">
      <c r="A280" s="220" t="s">
        <v>177</v>
      </c>
      <c r="B280" s="311"/>
      <c r="C280" s="260"/>
      <c r="D280" s="34"/>
      <c r="E280" s="262"/>
      <c r="F280" s="260"/>
      <c r="G280" s="260"/>
      <c r="H280" s="67"/>
      <c r="I280" s="97"/>
      <c r="J280" s="264"/>
    </row>
    <row r="281" spans="1:10" ht="15.75" thickBot="1" x14ac:dyDescent="0.3">
      <c r="A281" s="2"/>
      <c r="B281" s="3"/>
      <c r="C281" s="3"/>
      <c r="D281" s="7">
        <v>1</v>
      </c>
      <c r="E281" s="4" t="s">
        <v>9</v>
      </c>
      <c r="F281" s="7">
        <v>5</v>
      </c>
      <c r="G281" s="7">
        <v>1</v>
      </c>
      <c r="H281" s="38"/>
      <c r="I281" s="43"/>
      <c r="J281" s="68">
        <f>SUM((F281*3+G281*2+H281*1+I281*0)*100/18)</f>
        <v>94.444444444444443</v>
      </c>
    </row>
    <row r="282" spans="1:10" ht="23.25" thickBot="1" x14ac:dyDescent="0.3">
      <c r="A282" s="2"/>
      <c r="B282" s="3"/>
      <c r="C282" s="3"/>
      <c r="D282" s="7">
        <v>2</v>
      </c>
      <c r="E282" s="4" t="s">
        <v>10</v>
      </c>
      <c r="F282" s="7">
        <v>6</v>
      </c>
      <c r="G282" s="7"/>
      <c r="H282" s="38"/>
      <c r="I282" s="43"/>
      <c r="J282" s="68">
        <f t="shared" ref="J282:J295" si="30">SUM((F282*3+G282*2+H282*1+I282*0)*100/18)</f>
        <v>100</v>
      </c>
    </row>
    <row r="283" spans="1:10" ht="15.75" thickBot="1" x14ac:dyDescent="0.3">
      <c r="A283" s="2"/>
      <c r="B283" s="3"/>
      <c r="C283" s="3"/>
      <c r="D283" s="7">
        <v>3</v>
      </c>
      <c r="E283" s="4" t="s">
        <v>11</v>
      </c>
      <c r="F283" s="7">
        <v>4</v>
      </c>
      <c r="G283" s="7">
        <v>1</v>
      </c>
      <c r="H283" s="38">
        <v>1</v>
      </c>
      <c r="I283" s="43"/>
      <c r="J283" s="68">
        <f t="shared" si="30"/>
        <v>83.333333333333329</v>
      </c>
    </row>
    <row r="284" spans="1:10" ht="15.75" thickBot="1" x14ac:dyDescent="0.3">
      <c r="A284" s="2"/>
      <c r="B284" s="3"/>
      <c r="C284" s="3"/>
      <c r="D284" s="7">
        <v>4</v>
      </c>
      <c r="E284" s="4" t="s">
        <v>12</v>
      </c>
      <c r="F284" s="7">
        <v>5</v>
      </c>
      <c r="G284" s="7">
        <v>1</v>
      </c>
      <c r="H284" s="38"/>
      <c r="I284" s="43"/>
      <c r="J284" s="68">
        <f t="shared" si="30"/>
        <v>94.444444444444443</v>
      </c>
    </row>
    <row r="285" spans="1:10" ht="15.75" thickBot="1" x14ac:dyDescent="0.3">
      <c r="A285" s="2"/>
      <c r="B285" s="3"/>
      <c r="C285" s="3"/>
      <c r="D285" s="7">
        <v>5</v>
      </c>
      <c r="E285" s="4" t="s">
        <v>13</v>
      </c>
      <c r="F285" s="7">
        <v>2</v>
      </c>
      <c r="G285" s="7">
        <v>4</v>
      </c>
      <c r="H285" s="38"/>
      <c r="I285" s="43"/>
      <c r="J285" s="68">
        <f t="shared" si="30"/>
        <v>77.777777777777771</v>
      </c>
    </row>
    <row r="286" spans="1:10" ht="15.75" thickBot="1" x14ac:dyDescent="0.3">
      <c r="A286" s="2"/>
      <c r="B286" s="3"/>
      <c r="C286" s="3"/>
      <c r="D286" s="7">
        <v>6</v>
      </c>
      <c r="E286" s="4" t="s">
        <v>14</v>
      </c>
      <c r="F286" s="7">
        <v>2</v>
      </c>
      <c r="G286" s="7">
        <v>1</v>
      </c>
      <c r="H286" s="38">
        <v>3</v>
      </c>
      <c r="I286" s="43"/>
      <c r="J286" s="68">
        <f t="shared" si="30"/>
        <v>61.111111111111114</v>
      </c>
    </row>
    <row r="287" spans="1:10" ht="15.75" thickBot="1" x14ac:dyDescent="0.3">
      <c r="A287" s="2"/>
      <c r="B287" s="3"/>
      <c r="C287" s="3"/>
      <c r="D287" s="7">
        <v>7</v>
      </c>
      <c r="E287" s="4" t="s">
        <v>21</v>
      </c>
      <c r="F287" s="7">
        <v>5</v>
      </c>
      <c r="G287" s="7">
        <v>1</v>
      </c>
      <c r="H287" s="38"/>
      <c r="I287" s="43"/>
      <c r="J287" s="68">
        <f t="shared" si="30"/>
        <v>94.444444444444443</v>
      </c>
    </row>
    <row r="288" spans="1:10" ht="15.75" thickBot="1" x14ac:dyDescent="0.3">
      <c r="A288" s="2"/>
      <c r="B288" s="3"/>
      <c r="C288" s="3"/>
      <c r="D288" s="7">
        <v>8</v>
      </c>
      <c r="E288" s="4" t="s">
        <v>27</v>
      </c>
      <c r="F288" s="7">
        <v>4</v>
      </c>
      <c r="G288" s="7">
        <v>1</v>
      </c>
      <c r="H288" s="38">
        <v>1</v>
      </c>
      <c r="I288" s="43"/>
      <c r="J288" s="68">
        <f t="shared" si="30"/>
        <v>83.333333333333329</v>
      </c>
    </row>
    <row r="289" spans="1:10" ht="15.75" thickBot="1" x14ac:dyDescent="0.3">
      <c r="A289" s="2"/>
      <c r="B289" s="3"/>
      <c r="C289" s="3"/>
      <c r="D289" s="7">
        <v>9</v>
      </c>
      <c r="E289" s="4" t="s">
        <v>15</v>
      </c>
      <c r="F289" s="7">
        <v>2</v>
      </c>
      <c r="G289" s="7">
        <v>3</v>
      </c>
      <c r="H289" s="38"/>
      <c r="I289" s="43">
        <v>1</v>
      </c>
      <c r="J289" s="68">
        <f t="shared" si="30"/>
        <v>66.666666666666671</v>
      </c>
    </row>
    <row r="290" spans="1:10" ht="23.25" thickBot="1" x14ac:dyDescent="0.3">
      <c r="A290" s="2"/>
      <c r="B290" s="3"/>
      <c r="C290" s="3"/>
      <c r="D290" s="7">
        <v>10</v>
      </c>
      <c r="E290" s="4" t="s">
        <v>16</v>
      </c>
      <c r="F290" s="7">
        <v>6</v>
      </c>
      <c r="G290" s="7"/>
      <c r="H290" s="38"/>
      <c r="I290" s="43"/>
      <c r="J290" s="68">
        <f t="shared" si="30"/>
        <v>100</v>
      </c>
    </row>
    <row r="291" spans="1:10" ht="15.75" thickBot="1" x14ac:dyDescent="0.3">
      <c r="A291" s="2"/>
      <c r="B291" s="3"/>
      <c r="C291" s="3"/>
      <c r="D291" s="7">
        <v>11</v>
      </c>
      <c r="E291" s="4" t="s">
        <v>20</v>
      </c>
      <c r="F291" s="7">
        <v>5</v>
      </c>
      <c r="G291" s="7">
        <v>1</v>
      </c>
      <c r="H291" s="38"/>
      <c r="I291" s="43"/>
      <c r="J291" s="68">
        <f t="shared" si="30"/>
        <v>94.444444444444443</v>
      </c>
    </row>
    <row r="292" spans="1:10" ht="15.75" thickBot="1" x14ac:dyDescent="0.3">
      <c r="A292" s="2"/>
      <c r="B292" s="3"/>
      <c r="C292" s="3"/>
      <c r="D292" s="7">
        <v>12</v>
      </c>
      <c r="E292" s="4" t="s">
        <v>22</v>
      </c>
      <c r="F292" s="7">
        <v>5</v>
      </c>
      <c r="G292" s="7">
        <v>1</v>
      </c>
      <c r="H292" s="38"/>
      <c r="I292" s="43"/>
      <c r="J292" s="68">
        <f t="shared" si="30"/>
        <v>94.444444444444443</v>
      </c>
    </row>
    <row r="293" spans="1:10" ht="15.75" thickBot="1" x14ac:dyDescent="0.3">
      <c r="A293" s="2"/>
      <c r="B293" s="3"/>
      <c r="C293" s="3"/>
      <c r="D293" s="7">
        <v>13</v>
      </c>
      <c r="E293" s="4" t="s">
        <v>17</v>
      </c>
      <c r="F293" s="7">
        <v>4</v>
      </c>
      <c r="G293" s="7">
        <v>2</v>
      </c>
      <c r="H293" s="38"/>
      <c r="I293" s="43"/>
      <c r="J293" s="68">
        <f t="shared" si="30"/>
        <v>88.888888888888886</v>
      </c>
    </row>
    <row r="294" spans="1:10" ht="15.75" thickBot="1" x14ac:dyDescent="0.3">
      <c r="A294" s="2"/>
      <c r="B294" s="3"/>
      <c r="C294" s="3"/>
      <c r="D294" s="7">
        <v>14</v>
      </c>
      <c r="E294" s="4" t="s">
        <v>18</v>
      </c>
      <c r="F294" s="7">
        <v>4</v>
      </c>
      <c r="G294" s="7">
        <v>2</v>
      </c>
      <c r="H294" s="38"/>
      <c r="I294" s="43"/>
      <c r="J294" s="68">
        <f t="shared" si="30"/>
        <v>88.888888888888886</v>
      </c>
    </row>
    <row r="295" spans="1:10" ht="15.75" thickBot="1" x14ac:dyDescent="0.3">
      <c r="A295" s="2"/>
      <c r="B295" s="3"/>
      <c r="C295" s="3"/>
      <c r="D295" s="7">
        <v>15</v>
      </c>
      <c r="E295" s="4" t="s">
        <v>19</v>
      </c>
      <c r="F295" s="7">
        <v>4</v>
      </c>
      <c r="G295" s="7">
        <v>2</v>
      </c>
      <c r="H295" s="41"/>
      <c r="I295" s="46"/>
      <c r="J295" s="68">
        <f t="shared" si="30"/>
        <v>88.888888888888886</v>
      </c>
    </row>
    <row r="296" spans="1:10" ht="15.75" thickBot="1" x14ac:dyDescent="0.3">
      <c r="A296" s="2"/>
      <c r="B296" s="3"/>
      <c r="C296" s="3"/>
      <c r="D296" s="7"/>
      <c r="E296" s="4" t="s">
        <v>6</v>
      </c>
      <c r="F296" s="79">
        <f>SUM(F281:F295)/15</f>
        <v>4.2</v>
      </c>
      <c r="G296" s="83">
        <f t="shared" ref="G296:I296" si="31">SUM(G281:G295)/15</f>
        <v>1.4</v>
      </c>
      <c r="H296" s="105">
        <f t="shared" si="31"/>
        <v>0.33333333333333331</v>
      </c>
      <c r="I296" s="106">
        <f t="shared" si="31"/>
        <v>6.6666666666666666E-2</v>
      </c>
      <c r="J296" s="94">
        <f>SUM(J281:J295)/15</f>
        <v>87.407407407407405</v>
      </c>
    </row>
    <row r="297" spans="1:10" ht="38.25" customHeight="1" x14ac:dyDescent="0.25">
      <c r="A297" s="222" t="s">
        <v>193</v>
      </c>
      <c r="B297" s="313">
        <v>14</v>
      </c>
      <c r="C297" s="259">
        <v>6</v>
      </c>
      <c r="D297" s="35">
        <v>18</v>
      </c>
      <c r="E297" s="261"/>
      <c r="F297" s="259">
        <v>3</v>
      </c>
      <c r="G297" s="259">
        <v>2</v>
      </c>
      <c r="H297" s="13">
        <v>1</v>
      </c>
      <c r="I297" s="66">
        <v>0</v>
      </c>
      <c r="J297" s="276" t="s">
        <v>62</v>
      </c>
    </row>
    <row r="298" spans="1:10" ht="15.75" thickBot="1" x14ac:dyDescent="0.3">
      <c r="A298" s="34" t="s">
        <v>38</v>
      </c>
      <c r="B298" s="311"/>
      <c r="C298" s="260"/>
      <c r="D298" s="34"/>
      <c r="E298" s="262"/>
      <c r="F298" s="260"/>
      <c r="G298" s="260"/>
      <c r="H298" s="14"/>
      <c r="I298" s="67"/>
      <c r="J298" s="312"/>
    </row>
    <row r="299" spans="1:10" ht="15.75" thickBot="1" x14ac:dyDescent="0.3">
      <c r="A299" s="2"/>
      <c r="B299" s="3"/>
      <c r="C299" s="3"/>
      <c r="D299" s="7">
        <v>1</v>
      </c>
      <c r="E299" s="4" t="s">
        <v>9</v>
      </c>
      <c r="F299" s="7">
        <v>2</v>
      </c>
      <c r="G299" s="7">
        <v>3</v>
      </c>
      <c r="H299" s="22">
        <v>1</v>
      </c>
      <c r="I299" s="38"/>
      <c r="J299" s="98">
        <f>SUM((F299*3+G299*2+H299*1+I299*0)*100/18)</f>
        <v>72.222222222222229</v>
      </c>
    </row>
    <row r="300" spans="1:10" ht="23.25" thickBot="1" x14ac:dyDescent="0.3">
      <c r="A300" s="2"/>
      <c r="B300" s="3"/>
      <c r="C300" s="3"/>
      <c r="D300" s="7">
        <v>2</v>
      </c>
      <c r="E300" s="4" t="s">
        <v>10</v>
      </c>
      <c r="F300" s="7">
        <v>1</v>
      </c>
      <c r="G300" s="38">
        <v>4</v>
      </c>
      <c r="H300" s="39">
        <v>1</v>
      </c>
      <c r="I300" s="38"/>
      <c r="J300" s="98">
        <f t="shared" ref="J300:J313" si="32">SUM((F300*3+G300*2+H300*1+I300*0)*100/18)</f>
        <v>66.666666666666671</v>
      </c>
    </row>
    <row r="301" spans="1:10" ht="15.75" thickBot="1" x14ac:dyDescent="0.3">
      <c r="A301" s="2"/>
      <c r="B301" s="3"/>
      <c r="C301" s="3"/>
      <c r="D301" s="7">
        <v>3</v>
      </c>
      <c r="E301" s="4" t="s">
        <v>11</v>
      </c>
      <c r="F301" s="7">
        <v>2</v>
      </c>
      <c r="G301" s="38">
        <v>3</v>
      </c>
      <c r="H301" s="24">
        <v>1</v>
      </c>
      <c r="I301" s="38"/>
      <c r="J301" s="98">
        <f t="shared" si="32"/>
        <v>72.222222222222229</v>
      </c>
    </row>
    <row r="302" spans="1:10" ht="15.75" thickBot="1" x14ac:dyDescent="0.3">
      <c r="A302" s="2"/>
      <c r="B302" s="3"/>
      <c r="C302" s="3"/>
      <c r="D302" s="7">
        <v>4</v>
      </c>
      <c r="E302" s="4" t="s">
        <v>12</v>
      </c>
      <c r="F302" s="7">
        <v>4</v>
      </c>
      <c r="G302" s="7">
        <v>2</v>
      </c>
      <c r="H302" s="7"/>
      <c r="I302" s="38"/>
      <c r="J302" s="98">
        <f t="shared" si="32"/>
        <v>88.888888888888886</v>
      </c>
    </row>
    <row r="303" spans="1:10" ht="15.75" thickBot="1" x14ac:dyDescent="0.3">
      <c r="A303" s="2"/>
      <c r="B303" s="3"/>
      <c r="C303" s="3"/>
      <c r="D303" s="7">
        <v>5</v>
      </c>
      <c r="E303" s="4" t="s">
        <v>13</v>
      </c>
      <c r="F303" s="7">
        <v>1</v>
      </c>
      <c r="G303" s="7">
        <v>3</v>
      </c>
      <c r="H303" s="7">
        <v>1</v>
      </c>
      <c r="I303" s="38">
        <v>1</v>
      </c>
      <c r="J303" s="98">
        <f t="shared" si="32"/>
        <v>55.555555555555557</v>
      </c>
    </row>
    <row r="304" spans="1:10" ht="15.75" thickBot="1" x14ac:dyDescent="0.3">
      <c r="A304" s="2"/>
      <c r="B304" s="3"/>
      <c r="C304" s="3"/>
      <c r="D304" s="7">
        <v>6</v>
      </c>
      <c r="E304" s="4" t="s">
        <v>14</v>
      </c>
      <c r="F304" s="7">
        <v>3</v>
      </c>
      <c r="G304" s="7">
        <v>2</v>
      </c>
      <c r="H304" s="7">
        <v>1</v>
      </c>
      <c r="I304" s="38"/>
      <c r="J304" s="98">
        <f t="shared" si="32"/>
        <v>77.777777777777771</v>
      </c>
    </row>
    <row r="305" spans="1:10" ht="15.75" thickBot="1" x14ac:dyDescent="0.3">
      <c r="A305" s="2"/>
      <c r="B305" s="3"/>
      <c r="C305" s="3"/>
      <c r="D305" s="7">
        <v>7</v>
      </c>
      <c r="E305" s="4" t="s">
        <v>21</v>
      </c>
      <c r="F305" s="7">
        <v>3</v>
      </c>
      <c r="G305" s="7">
        <v>3</v>
      </c>
      <c r="H305" s="7"/>
      <c r="I305" s="38"/>
      <c r="J305" s="98">
        <f t="shared" si="32"/>
        <v>83.333333333333329</v>
      </c>
    </row>
    <row r="306" spans="1:10" ht="15.75" thickBot="1" x14ac:dyDescent="0.3">
      <c r="A306" s="2"/>
      <c r="B306" s="3"/>
      <c r="C306" s="3"/>
      <c r="D306" s="7">
        <v>8</v>
      </c>
      <c r="E306" s="4" t="s">
        <v>27</v>
      </c>
      <c r="F306" s="7">
        <v>3</v>
      </c>
      <c r="G306" s="7">
        <v>2</v>
      </c>
      <c r="H306" s="7">
        <v>1</v>
      </c>
      <c r="I306" s="38"/>
      <c r="J306" s="98">
        <f t="shared" si="32"/>
        <v>77.777777777777771</v>
      </c>
    </row>
    <row r="307" spans="1:10" ht="15.75" thickBot="1" x14ac:dyDescent="0.3">
      <c r="A307" s="2"/>
      <c r="B307" s="3"/>
      <c r="C307" s="3"/>
      <c r="D307" s="7">
        <v>9</v>
      </c>
      <c r="E307" s="4" t="s">
        <v>15</v>
      </c>
      <c r="F307" s="7">
        <v>5</v>
      </c>
      <c r="G307" s="7"/>
      <c r="H307" s="7">
        <v>1</v>
      </c>
      <c r="I307" s="38"/>
      <c r="J307" s="98">
        <f t="shared" si="32"/>
        <v>88.888888888888886</v>
      </c>
    </row>
    <row r="308" spans="1:10" ht="23.25" thickBot="1" x14ac:dyDescent="0.3">
      <c r="A308" s="2"/>
      <c r="B308" s="3"/>
      <c r="C308" s="3"/>
      <c r="D308" s="7">
        <v>10</v>
      </c>
      <c r="E308" s="4" t="s">
        <v>16</v>
      </c>
      <c r="F308" s="7">
        <v>4</v>
      </c>
      <c r="G308" s="7">
        <v>1</v>
      </c>
      <c r="H308" s="7">
        <v>1</v>
      </c>
      <c r="I308" s="38"/>
      <c r="J308" s="98">
        <f t="shared" si="32"/>
        <v>83.333333333333329</v>
      </c>
    </row>
    <row r="309" spans="1:10" ht="15.75" thickBot="1" x14ac:dyDescent="0.3">
      <c r="A309" s="2"/>
      <c r="B309" s="3"/>
      <c r="C309" s="3"/>
      <c r="D309" s="7">
        <v>11</v>
      </c>
      <c r="E309" s="4" t="s">
        <v>20</v>
      </c>
      <c r="F309" s="7">
        <v>1</v>
      </c>
      <c r="G309" s="7">
        <v>3</v>
      </c>
      <c r="H309" s="7">
        <v>2</v>
      </c>
      <c r="I309" s="38"/>
      <c r="J309" s="98">
        <f t="shared" si="32"/>
        <v>61.111111111111114</v>
      </c>
    </row>
    <row r="310" spans="1:10" ht="15.75" thickBot="1" x14ac:dyDescent="0.3">
      <c r="A310" s="2"/>
      <c r="B310" s="3"/>
      <c r="C310" s="3"/>
      <c r="D310" s="7">
        <v>12</v>
      </c>
      <c r="E310" s="4" t="s">
        <v>22</v>
      </c>
      <c r="F310" s="7">
        <v>5</v>
      </c>
      <c r="G310" s="7"/>
      <c r="H310" s="7">
        <v>1</v>
      </c>
      <c r="I310" s="38"/>
      <c r="J310" s="98">
        <f t="shared" si="32"/>
        <v>88.888888888888886</v>
      </c>
    </row>
    <row r="311" spans="1:10" ht="15.75" thickBot="1" x14ac:dyDescent="0.3">
      <c r="A311" s="2"/>
      <c r="B311" s="3"/>
      <c r="C311" s="3"/>
      <c r="D311" s="7">
        <v>13</v>
      </c>
      <c r="E311" s="4" t="s">
        <v>17</v>
      </c>
      <c r="F311" s="7">
        <v>3</v>
      </c>
      <c r="G311" s="7">
        <v>2</v>
      </c>
      <c r="H311" s="7">
        <v>1</v>
      </c>
      <c r="I311" s="38"/>
      <c r="J311" s="98">
        <f t="shared" si="32"/>
        <v>77.777777777777771</v>
      </c>
    </row>
    <row r="312" spans="1:10" ht="15.75" thickBot="1" x14ac:dyDescent="0.3">
      <c r="A312" s="2"/>
      <c r="B312" s="3"/>
      <c r="C312" s="3"/>
      <c r="D312" s="7">
        <v>14</v>
      </c>
      <c r="E312" s="4" t="s">
        <v>18</v>
      </c>
      <c r="F312" s="7">
        <v>1</v>
      </c>
      <c r="G312" s="7">
        <v>3</v>
      </c>
      <c r="H312" s="7">
        <v>2</v>
      </c>
      <c r="I312" s="38"/>
      <c r="J312" s="98">
        <f t="shared" si="32"/>
        <v>61.111111111111114</v>
      </c>
    </row>
    <row r="313" spans="1:10" ht="15.75" thickBot="1" x14ac:dyDescent="0.3">
      <c r="A313" s="2"/>
      <c r="B313" s="3"/>
      <c r="C313" s="3"/>
      <c r="D313" s="7">
        <v>15</v>
      </c>
      <c r="E313" s="4" t="s">
        <v>19</v>
      </c>
      <c r="F313" s="7">
        <v>4</v>
      </c>
      <c r="G313" s="7">
        <v>1</v>
      </c>
      <c r="H313" s="7">
        <v>1</v>
      </c>
      <c r="I313" s="38"/>
      <c r="J313" s="98">
        <f t="shared" si="32"/>
        <v>83.333333333333329</v>
      </c>
    </row>
    <row r="314" spans="1:10" ht="15.75" thickBot="1" x14ac:dyDescent="0.3">
      <c r="A314" s="2"/>
      <c r="B314" s="3"/>
      <c r="C314" s="3"/>
      <c r="D314" s="7"/>
      <c r="E314" s="4" t="s">
        <v>6</v>
      </c>
      <c r="F314" s="79">
        <f>SUM(F299:F313)/15</f>
        <v>2.8</v>
      </c>
      <c r="G314" s="79">
        <f t="shared" ref="G314:I314" si="33">SUM(G299:G313)/15</f>
        <v>2.1333333333333333</v>
      </c>
      <c r="H314" s="104">
        <f t="shared" si="33"/>
        <v>1</v>
      </c>
      <c r="I314" s="95">
        <f t="shared" si="33"/>
        <v>6.6666666666666666E-2</v>
      </c>
      <c r="J314" s="80">
        <f>SUM(J299:J313)/15</f>
        <v>75.92592592592591</v>
      </c>
    </row>
    <row r="315" spans="1:10" ht="19.5" customHeight="1" x14ac:dyDescent="0.25">
      <c r="A315" s="222" t="s">
        <v>194</v>
      </c>
      <c r="B315" s="313">
        <v>14</v>
      </c>
      <c r="C315" s="259">
        <v>6</v>
      </c>
      <c r="D315" s="35">
        <v>18</v>
      </c>
      <c r="E315" s="261"/>
      <c r="F315" s="259">
        <v>3</v>
      </c>
      <c r="G315" s="259">
        <v>2</v>
      </c>
      <c r="H315" s="66">
        <v>1</v>
      </c>
      <c r="I315" s="63">
        <v>0</v>
      </c>
      <c r="J315" s="263" t="s">
        <v>62</v>
      </c>
    </row>
    <row r="316" spans="1:10" ht="15.75" thickBot="1" x14ac:dyDescent="0.3">
      <c r="A316" s="34" t="s">
        <v>36</v>
      </c>
      <c r="B316" s="311"/>
      <c r="C316" s="260"/>
      <c r="D316" s="34"/>
      <c r="E316" s="262"/>
      <c r="F316" s="260"/>
      <c r="G316" s="260"/>
      <c r="H316" s="67"/>
      <c r="I316" s="97"/>
      <c r="J316" s="264"/>
    </row>
    <row r="317" spans="1:10" ht="15.75" thickBot="1" x14ac:dyDescent="0.3">
      <c r="A317" s="2"/>
      <c r="B317" s="3"/>
      <c r="C317" s="3"/>
      <c r="D317" s="7">
        <v>1</v>
      </c>
      <c r="E317" s="4" t="s">
        <v>9</v>
      </c>
      <c r="F317" s="7">
        <v>6</v>
      </c>
      <c r="G317" s="7"/>
      <c r="H317" s="41"/>
      <c r="I317" s="43"/>
      <c r="J317" s="68">
        <f>SUM((F317*3+G317*2+H317*1+I317*0)*100/18)</f>
        <v>100</v>
      </c>
    </row>
    <row r="318" spans="1:10" ht="23.25" thickBot="1" x14ac:dyDescent="0.3">
      <c r="A318" s="2"/>
      <c r="B318" s="3"/>
      <c r="C318" s="3"/>
      <c r="D318" s="7">
        <v>2</v>
      </c>
      <c r="E318" s="4" t="s">
        <v>10</v>
      </c>
      <c r="F318" s="7">
        <v>6</v>
      </c>
      <c r="G318" s="38"/>
      <c r="H318" s="99"/>
      <c r="I318" s="43"/>
      <c r="J318" s="68">
        <f t="shared" ref="J318:J331" si="34">SUM((F318*3+G318*2+H318*1+I318*0)*100/18)</f>
        <v>100</v>
      </c>
    </row>
    <row r="319" spans="1:10" ht="15.75" thickBot="1" x14ac:dyDescent="0.3">
      <c r="A319" s="2"/>
      <c r="B319" s="3"/>
      <c r="C319" s="3"/>
      <c r="D319" s="7">
        <v>3</v>
      </c>
      <c r="E319" s="4" t="s">
        <v>11</v>
      </c>
      <c r="F319" s="7">
        <v>6</v>
      </c>
      <c r="G319" s="38"/>
      <c r="H319" s="100"/>
      <c r="I319" s="43"/>
      <c r="J319" s="68">
        <f t="shared" si="34"/>
        <v>100</v>
      </c>
    </row>
    <row r="320" spans="1:10" ht="15.75" thickBot="1" x14ac:dyDescent="0.3">
      <c r="A320" s="2"/>
      <c r="B320" s="3"/>
      <c r="C320" s="3"/>
      <c r="D320" s="7">
        <v>4</v>
      </c>
      <c r="E320" s="4" t="s">
        <v>12</v>
      </c>
      <c r="F320" s="7">
        <v>6</v>
      </c>
      <c r="G320" s="7"/>
      <c r="H320" s="38"/>
      <c r="I320" s="43"/>
      <c r="J320" s="68">
        <f t="shared" si="34"/>
        <v>100</v>
      </c>
    </row>
    <row r="321" spans="1:10" ht="15.75" thickBot="1" x14ac:dyDescent="0.3">
      <c r="A321" s="2"/>
      <c r="B321" s="3"/>
      <c r="C321" s="3"/>
      <c r="D321" s="7">
        <v>5</v>
      </c>
      <c r="E321" s="4" t="s">
        <v>13</v>
      </c>
      <c r="F321" s="7">
        <v>6</v>
      </c>
      <c r="G321" s="7"/>
      <c r="H321" s="38"/>
      <c r="I321" s="43"/>
      <c r="J321" s="68">
        <f t="shared" si="34"/>
        <v>100</v>
      </c>
    </row>
    <row r="322" spans="1:10" ht="15.75" thickBot="1" x14ac:dyDescent="0.3">
      <c r="A322" s="2"/>
      <c r="B322" s="3"/>
      <c r="C322" s="3"/>
      <c r="D322" s="7">
        <v>6</v>
      </c>
      <c r="E322" s="4" t="s">
        <v>14</v>
      </c>
      <c r="F322" s="7">
        <v>3</v>
      </c>
      <c r="G322" s="7">
        <v>1</v>
      </c>
      <c r="H322" s="38">
        <v>2</v>
      </c>
      <c r="I322" s="43"/>
      <c r="J322" s="68">
        <f t="shared" si="34"/>
        <v>72.222222222222229</v>
      </c>
    </row>
    <row r="323" spans="1:10" ht="15.75" thickBot="1" x14ac:dyDescent="0.3">
      <c r="A323" s="2"/>
      <c r="B323" s="3"/>
      <c r="C323" s="3"/>
      <c r="D323" s="7">
        <v>7</v>
      </c>
      <c r="E323" s="4" t="s">
        <v>21</v>
      </c>
      <c r="F323" s="7">
        <v>3</v>
      </c>
      <c r="G323" s="7">
        <v>3</v>
      </c>
      <c r="H323" s="38"/>
      <c r="I323" s="43"/>
      <c r="J323" s="68">
        <f t="shared" si="34"/>
        <v>83.333333333333329</v>
      </c>
    </row>
    <row r="324" spans="1:10" ht="15.75" thickBot="1" x14ac:dyDescent="0.3">
      <c r="A324" s="2"/>
      <c r="B324" s="3"/>
      <c r="C324" s="3"/>
      <c r="D324" s="7">
        <v>8</v>
      </c>
      <c r="E324" s="4" t="s">
        <v>27</v>
      </c>
      <c r="F324" s="7">
        <v>5</v>
      </c>
      <c r="G324" s="7">
        <v>1</v>
      </c>
      <c r="H324" s="38"/>
      <c r="I324" s="43"/>
      <c r="J324" s="68">
        <f t="shared" si="34"/>
        <v>94.444444444444443</v>
      </c>
    </row>
    <row r="325" spans="1:10" ht="15.75" thickBot="1" x14ac:dyDescent="0.3">
      <c r="A325" s="2"/>
      <c r="B325" s="3"/>
      <c r="C325" s="3"/>
      <c r="D325" s="7">
        <v>9</v>
      </c>
      <c r="E325" s="4" t="s">
        <v>15</v>
      </c>
      <c r="F325" s="7">
        <v>2</v>
      </c>
      <c r="G325" s="7">
        <v>2</v>
      </c>
      <c r="H325" s="38">
        <v>2</v>
      </c>
      <c r="I325" s="43"/>
      <c r="J325" s="68">
        <f t="shared" si="34"/>
        <v>66.666666666666671</v>
      </c>
    </row>
    <row r="326" spans="1:10" ht="23.25" thickBot="1" x14ac:dyDescent="0.3">
      <c r="A326" s="2"/>
      <c r="B326" s="3"/>
      <c r="C326" s="3"/>
      <c r="D326" s="7">
        <v>10</v>
      </c>
      <c r="E326" s="4" t="s">
        <v>16</v>
      </c>
      <c r="F326" s="7">
        <v>6</v>
      </c>
      <c r="G326" s="7"/>
      <c r="H326" s="38"/>
      <c r="I326" s="43"/>
      <c r="J326" s="68">
        <f t="shared" si="34"/>
        <v>100</v>
      </c>
    </row>
    <row r="327" spans="1:10" ht="15.75" thickBot="1" x14ac:dyDescent="0.3">
      <c r="A327" s="2"/>
      <c r="B327" s="3"/>
      <c r="C327" s="3"/>
      <c r="D327" s="7">
        <v>11</v>
      </c>
      <c r="E327" s="4" t="s">
        <v>20</v>
      </c>
      <c r="F327" s="7">
        <v>6</v>
      </c>
      <c r="G327" s="7"/>
      <c r="H327" s="38"/>
      <c r="I327" s="43"/>
      <c r="J327" s="68">
        <f t="shared" si="34"/>
        <v>100</v>
      </c>
    </row>
    <row r="328" spans="1:10" ht="15.75" thickBot="1" x14ac:dyDescent="0.3">
      <c r="A328" s="2"/>
      <c r="B328" s="3"/>
      <c r="C328" s="3"/>
      <c r="D328" s="7">
        <v>12</v>
      </c>
      <c r="E328" s="4" t="s">
        <v>22</v>
      </c>
      <c r="F328" s="7">
        <v>6</v>
      </c>
      <c r="G328" s="7"/>
      <c r="H328" s="38"/>
      <c r="I328" s="43"/>
      <c r="J328" s="68">
        <f t="shared" si="34"/>
        <v>100</v>
      </c>
    </row>
    <row r="329" spans="1:10" ht="15.75" thickBot="1" x14ac:dyDescent="0.3">
      <c r="A329" s="2"/>
      <c r="B329" s="3"/>
      <c r="C329" s="3"/>
      <c r="D329" s="7">
        <v>13</v>
      </c>
      <c r="E329" s="4" t="s">
        <v>17</v>
      </c>
      <c r="F329" s="7">
        <v>2</v>
      </c>
      <c r="G329" s="7">
        <v>4</v>
      </c>
      <c r="H329" s="38"/>
      <c r="I329" s="43"/>
      <c r="J329" s="68">
        <f t="shared" si="34"/>
        <v>77.777777777777771</v>
      </c>
    </row>
    <row r="330" spans="1:10" ht="15.75" thickBot="1" x14ac:dyDescent="0.3">
      <c r="A330" s="2"/>
      <c r="B330" s="3"/>
      <c r="C330" s="3"/>
      <c r="D330" s="7">
        <v>14</v>
      </c>
      <c r="E330" s="4" t="s">
        <v>18</v>
      </c>
      <c r="F330" s="7">
        <v>4</v>
      </c>
      <c r="G330" s="7">
        <v>2</v>
      </c>
      <c r="H330" s="38"/>
      <c r="I330" s="43"/>
      <c r="J330" s="68">
        <f t="shared" si="34"/>
        <v>88.888888888888886</v>
      </c>
    </row>
    <row r="331" spans="1:10" ht="15.75" thickBot="1" x14ac:dyDescent="0.3">
      <c r="A331" s="2"/>
      <c r="B331" s="3"/>
      <c r="C331" s="3"/>
      <c r="D331" s="7">
        <v>15</v>
      </c>
      <c r="E331" s="4" t="s">
        <v>19</v>
      </c>
      <c r="F331" s="7">
        <v>3</v>
      </c>
      <c r="G331" s="7">
        <v>3</v>
      </c>
      <c r="H331" s="38"/>
      <c r="I331" s="43"/>
      <c r="J331" s="68">
        <f t="shared" si="34"/>
        <v>83.333333333333329</v>
      </c>
    </row>
    <row r="332" spans="1:10" ht="15.75" thickBot="1" x14ac:dyDescent="0.3">
      <c r="A332" s="2"/>
      <c r="B332" s="3"/>
      <c r="C332" s="3"/>
      <c r="D332" s="7"/>
      <c r="E332" s="4" t="s">
        <v>6</v>
      </c>
      <c r="F332" s="79">
        <f>SUM(F317:F331)/15</f>
        <v>4.666666666666667</v>
      </c>
      <c r="G332" s="79">
        <f t="shared" ref="G332:I332" si="35">SUM(G317:G331)/15</f>
        <v>1.0666666666666667</v>
      </c>
      <c r="H332" s="95">
        <f t="shared" si="35"/>
        <v>0.26666666666666666</v>
      </c>
      <c r="I332" s="96">
        <f t="shared" si="35"/>
        <v>0</v>
      </c>
      <c r="J332" s="94">
        <f>SUM(J317:J331)/15</f>
        <v>91.1111111111111</v>
      </c>
    </row>
    <row r="333" spans="1:10" ht="21.75" customHeight="1" x14ac:dyDescent="0.25">
      <c r="A333" s="222" t="s">
        <v>195</v>
      </c>
      <c r="B333" s="313">
        <v>14</v>
      </c>
      <c r="C333" s="259">
        <v>5</v>
      </c>
      <c r="D333" s="35">
        <v>15</v>
      </c>
      <c r="E333" s="261"/>
      <c r="F333" s="259">
        <v>3</v>
      </c>
      <c r="G333" s="291">
        <v>2</v>
      </c>
      <c r="H333" s="88">
        <v>1</v>
      </c>
      <c r="I333" s="89">
        <v>0</v>
      </c>
      <c r="J333" s="263" t="s">
        <v>62</v>
      </c>
    </row>
    <row r="334" spans="1:10" ht="15.75" thickBot="1" x14ac:dyDescent="0.3">
      <c r="A334" s="220" t="s">
        <v>112</v>
      </c>
      <c r="B334" s="311"/>
      <c r="C334" s="260"/>
      <c r="D334" s="34"/>
      <c r="E334" s="262"/>
      <c r="F334" s="260"/>
      <c r="G334" s="292"/>
      <c r="H334" s="78"/>
      <c r="I334" s="101"/>
      <c r="J334" s="264"/>
    </row>
    <row r="335" spans="1:10" ht="15.75" thickBot="1" x14ac:dyDescent="0.3">
      <c r="A335" s="2"/>
      <c r="B335" s="3"/>
      <c r="C335" s="3"/>
      <c r="D335" s="7">
        <v>1</v>
      </c>
      <c r="E335" s="4" t="s">
        <v>9</v>
      </c>
      <c r="F335" s="7">
        <v>5</v>
      </c>
      <c r="G335" s="38"/>
      <c r="H335" s="71"/>
      <c r="I335" s="102"/>
      <c r="J335" s="68">
        <f>SUM((F335*3+G335*2+H335*1+I335*0)*100/15)</f>
        <v>100</v>
      </c>
    </row>
    <row r="336" spans="1:10" ht="23.25" thickBot="1" x14ac:dyDescent="0.3">
      <c r="A336" s="2"/>
      <c r="B336" s="3"/>
      <c r="C336" s="3"/>
      <c r="D336" s="7">
        <v>2</v>
      </c>
      <c r="E336" s="4" t="s">
        <v>10</v>
      </c>
      <c r="F336" s="7">
        <v>4</v>
      </c>
      <c r="G336" s="38">
        <v>1</v>
      </c>
      <c r="H336" s="39"/>
      <c r="I336" s="102"/>
      <c r="J336" s="68">
        <f t="shared" ref="J336:J348" si="36">SUM((F336*3+G336*2+H336*1+I336*0)*100/15)</f>
        <v>93.333333333333329</v>
      </c>
    </row>
    <row r="337" spans="1:10" ht="15.75" thickBot="1" x14ac:dyDescent="0.3">
      <c r="A337" s="2"/>
      <c r="B337" s="3"/>
      <c r="C337" s="3"/>
      <c r="D337" s="7">
        <v>3</v>
      </c>
      <c r="E337" s="4" t="s">
        <v>11</v>
      </c>
      <c r="F337" s="7">
        <v>4</v>
      </c>
      <c r="G337" s="38">
        <v>1</v>
      </c>
      <c r="H337" s="24"/>
      <c r="I337" s="102"/>
      <c r="J337" s="68">
        <f t="shared" si="36"/>
        <v>93.333333333333329</v>
      </c>
    </row>
    <row r="338" spans="1:10" ht="15.75" thickBot="1" x14ac:dyDescent="0.3">
      <c r="A338" s="2"/>
      <c r="B338" s="3"/>
      <c r="C338" s="3"/>
      <c r="D338" s="7">
        <v>4</v>
      </c>
      <c r="E338" s="4" t="s">
        <v>12</v>
      </c>
      <c r="F338" s="7">
        <v>4</v>
      </c>
      <c r="G338" s="38">
        <v>1</v>
      </c>
      <c r="H338" s="36"/>
      <c r="I338" s="102"/>
      <c r="J338" s="68">
        <f t="shared" si="36"/>
        <v>93.333333333333329</v>
      </c>
    </row>
    <row r="339" spans="1:10" ht="15.75" thickBot="1" x14ac:dyDescent="0.3">
      <c r="A339" s="2"/>
      <c r="B339" s="3"/>
      <c r="C339" s="3"/>
      <c r="D339" s="7">
        <v>5</v>
      </c>
      <c r="E339" s="4" t="s">
        <v>13</v>
      </c>
      <c r="F339" s="7">
        <v>3</v>
      </c>
      <c r="G339" s="38">
        <v>2</v>
      </c>
      <c r="H339" s="36"/>
      <c r="I339" s="102"/>
      <c r="J339" s="68">
        <f t="shared" si="36"/>
        <v>86.666666666666671</v>
      </c>
    </row>
    <row r="340" spans="1:10" ht="15.75" thickBot="1" x14ac:dyDescent="0.3">
      <c r="A340" s="2"/>
      <c r="B340" s="3"/>
      <c r="C340" s="3"/>
      <c r="D340" s="7">
        <v>6</v>
      </c>
      <c r="E340" s="4" t="s">
        <v>14</v>
      </c>
      <c r="F340" s="7">
        <v>5</v>
      </c>
      <c r="G340" s="38"/>
      <c r="H340" s="36"/>
      <c r="I340" s="102"/>
      <c r="J340" s="68">
        <f t="shared" si="36"/>
        <v>100</v>
      </c>
    </row>
    <row r="341" spans="1:10" ht="15.75" thickBot="1" x14ac:dyDescent="0.3">
      <c r="A341" s="2"/>
      <c r="B341" s="3"/>
      <c r="C341" s="3"/>
      <c r="D341" s="7">
        <v>7</v>
      </c>
      <c r="E341" s="4" t="s">
        <v>21</v>
      </c>
      <c r="F341" s="7">
        <v>5</v>
      </c>
      <c r="G341" s="38"/>
      <c r="H341" s="36"/>
      <c r="I341" s="102"/>
      <c r="J341" s="68">
        <f t="shared" si="36"/>
        <v>100</v>
      </c>
    </row>
    <row r="342" spans="1:10" ht="15.75" thickBot="1" x14ac:dyDescent="0.3">
      <c r="A342" s="2"/>
      <c r="B342" s="3"/>
      <c r="C342" s="3"/>
      <c r="D342" s="7">
        <v>8</v>
      </c>
      <c r="E342" s="4" t="s">
        <v>27</v>
      </c>
      <c r="F342" s="7">
        <v>3</v>
      </c>
      <c r="G342" s="38">
        <v>2</v>
      </c>
      <c r="H342" s="36"/>
      <c r="I342" s="102"/>
      <c r="J342" s="68">
        <f t="shared" si="36"/>
        <v>86.666666666666671</v>
      </c>
    </row>
    <row r="343" spans="1:10" ht="15.75" thickBot="1" x14ac:dyDescent="0.3">
      <c r="A343" s="2"/>
      <c r="B343" s="3"/>
      <c r="C343" s="3"/>
      <c r="D343" s="7">
        <v>9</v>
      </c>
      <c r="E343" s="4" t="s">
        <v>15</v>
      </c>
      <c r="F343" s="7">
        <v>3</v>
      </c>
      <c r="G343" s="38">
        <v>2</v>
      </c>
      <c r="H343" s="36"/>
      <c r="I343" s="102"/>
      <c r="J343" s="68">
        <f t="shared" si="36"/>
        <v>86.666666666666671</v>
      </c>
    </row>
    <row r="344" spans="1:10" ht="23.25" thickBot="1" x14ac:dyDescent="0.3">
      <c r="A344" s="2"/>
      <c r="B344" s="3"/>
      <c r="C344" s="3"/>
      <c r="D344" s="7">
        <v>10</v>
      </c>
      <c r="E344" s="4" t="s">
        <v>16</v>
      </c>
      <c r="F344" s="7">
        <v>1</v>
      </c>
      <c r="G344" s="38">
        <v>3</v>
      </c>
      <c r="H344" s="36">
        <v>1</v>
      </c>
      <c r="I344" s="102"/>
      <c r="J344" s="68">
        <f t="shared" si="36"/>
        <v>66.666666666666671</v>
      </c>
    </row>
    <row r="345" spans="1:10" ht="15.75" thickBot="1" x14ac:dyDescent="0.3">
      <c r="A345" s="2"/>
      <c r="B345" s="3"/>
      <c r="C345" s="3"/>
      <c r="D345" s="7">
        <v>11</v>
      </c>
      <c r="E345" s="4" t="s">
        <v>20</v>
      </c>
      <c r="F345" s="7">
        <v>2</v>
      </c>
      <c r="G345" s="38">
        <v>3</v>
      </c>
      <c r="H345" s="36"/>
      <c r="I345" s="102"/>
      <c r="J345" s="68">
        <f t="shared" si="36"/>
        <v>80</v>
      </c>
    </row>
    <row r="346" spans="1:10" ht="15.75" thickBot="1" x14ac:dyDescent="0.3">
      <c r="A346" s="2"/>
      <c r="B346" s="3"/>
      <c r="C346" s="3"/>
      <c r="D346" s="7">
        <v>12</v>
      </c>
      <c r="E346" s="4" t="s">
        <v>22</v>
      </c>
      <c r="F346" s="7">
        <v>4</v>
      </c>
      <c r="G346" s="38">
        <v>1</v>
      </c>
      <c r="H346" s="36"/>
      <c r="I346" s="102"/>
      <c r="J346" s="68">
        <f t="shared" si="36"/>
        <v>93.333333333333329</v>
      </c>
    </row>
    <row r="347" spans="1:10" ht="15.75" thickBot="1" x14ac:dyDescent="0.3">
      <c r="A347" s="2"/>
      <c r="B347" s="3"/>
      <c r="C347" s="3"/>
      <c r="D347" s="7">
        <v>13</v>
      </c>
      <c r="E347" s="4" t="s">
        <v>17</v>
      </c>
      <c r="F347" s="7">
        <v>5</v>
      </c>
      <c r="G347" s="38"/>
      <c r="H347" s="36"/>
      <c r="I347" s="102"/>
      <c r="J347" s="68">
        <f t="shared" si="36"/>
        <v>100</v>
      </c>
    </row>
    <row r="348" spans="1:10" ht="15.75" thickBot="1" x14ac:dyDescent="0.3">
      <c r="A348" s="2"/>
      <c r="B348" s="3"/>
      <c r="C348" s="3"/>
      <c r="D348" s="7">
        <v>14</v>
      </c>
      <c r="E348" s="4" t="s">
        <v>18</v>
      </c>
      <c r="F348" s="7">
        <v>3</v>
      </c>
      <c r="G348" s="38">
        <v>2</v>
      </c>
      <c r="H348" s="36"/>
      <c r="I348" s="102"/>
      <c r="J348" s="68">
        <f t="shared" si="36"/>
        <v>86.666666666666671</v>
      </c>
    </row>
    <row r="349" spans="1:10" ht="15.75" thickBot="1" x14ac:dyDescent="0.3">
      <c r="A349" s="2"/>
      <c r="B349" s="3"/>
      <c r="C349" s="3"/>
      <c r="D349" s="7">
        <v>15</v>
      </c>
      <c r="E349" s="4" t="s">
        <v>19</v>
      </c>
      <c r="F349" s="7">
        <v>2</v>
      </c>
      <c r="G349" s="38">
        <v>3</v>
      </c>
      <c r="H349" s="37"/>
      <c r="I349" s="103"/>
      <c r="J349" s="68">
        <f t="shared" ref="J349" si="37">SUM((F349*3+G349*2+H349*1+I349*0)*100/39)</f>
        <v>30.76923076923077</v>
      </c>
    </row>
    <row r="350" spans="1:10" ht="15.75" thickBot="1" x14ac:dyDescent="0.3">
      <c r="A350" s="2"/>
      <c r="B350" s="3"/>
      <c r="C350" s="3"/>
      <c r="D350" s="7"/>
      <c r="E350" s="4" t="s">
        <v>6</v>
      </c>
      <c r="F350" s="79">
        <f>SUM(F335:F349)/15</f>
        <v>3.5333333333333332</v>
      </c>
      <c r="G350" s="79">
        <f t="shared" ref="G350:I350" si="38">SUM(G335:G349)/15</f>
        <v>1.4</v>
      </c>
      <c r="H350" s="79">
        <f t="shared" si="38"/>
        <v>6.6666666666666666E-2</v>
      </c>
      <c r="I350" s="83">
        <f t="shared" si="38"/>
        <v>0</v>
      </c>
      <c r="J350" s="80">
        <f>SUM(J335:J349)/15</f>
        <v>86.495726495726487</v>
      </c>
    </row>
    <row r="351" spans="1:10" ht="24" x14ac:dyDescent="0.25">
      <c r="A351" s="222" t="s">
        <v>196</v>
      </c>
      <c r="B351" s="313">
        <v>14</v>
      </c>
      <c r="C351" s="259">
        <v>6</v>
      </c>
      <c r="D351" s="35">
        <v>18</v>
      </c>
      <c r="E351" s="261"/>
      <c r="F351" s="259">
        <v>3</v>
      </c>
      <c r="G351" s="259">
        <v>2</v>
      </c>
      <c r="H351" s="66">
        <v>1</v>
      </c>
      <c r="I351" s="58">
        <v>0</v>
      </c>
      <c r="J351" s="263" t="s">
        <v>62</v>
      </c>
    </row>
    <row r="352" spans="1:10" ht="15.75" thickBot="1" x14ac:dyDescent="0.3">
      <c r="A352" s="220" t="s">
        <v>187</v>
      </c>
      <c r="B352" s="311"/>
      <c r="C352" s="260"/>
      <c r="D352" s="34"/>
      <c r="E352" s="262"/>
      <c r="F352" s="260"/>
      <c r="G352" s="260"/>
      <c r="H352" s="67"/>
      <c r="I352" s="97"/>
      <c r="J352" s="264"/>
    </row>
    <row r="353" spans="1:10" ht="15.75" thickBot="1" x14ac:dyDescent="0.3">
      <c r="A353" s="2"/>
      <c r="B353" s="3"/>
      <c r="C353" s="3"/>
      <c r="D353" s="7">
        <v>1</v>
      </c>
      <c r="E353" s="4" t="s">
        <v>9</v>
      </c>
      <c r="F353" s="7">
        <v>5</v>
      </c>
      <c r="G353" s="7">
        <v>1</v>
      </c>
      <c r="H353" s="41"/>
      <c r="I353" s="43"/>
      <c r="J353" s="68">
        <f>SUM((F353*3+G353*2+H353*1+I353*0)*100/18)</f>
        <v>94.444444444444443</v>
      </c>
    </row>
    <row r="354" spans="1:10" ht="23.25" thickBot="1" x14ac:dyDescent="0.3">
      <c r="A354" s="2"/>
      <c r="B354" s="3"/>
      <c r="C354" s="3"/>
      <c r="D354" s="7">
        <v>2</v>
      </c>
      <c r="E354" s="4" t="s">
        <v>10</v>
      </c>
      <c r="F354" s="7">
        <v>3</v>
      </c>
      <c r="G354" s="41">
        <v>3</v>
      </c>
      <c r="H354" s="99"/>
      <c r="I354" s="43"/>
      <c r="J354" s="68">
        <f t="shared" ref="J354:J367" si="39">SUM((F354*3+G354*2+H354*1+I354*0)*100/18)</f>
        <v>83.333333333333329</v>
      </c>
    </row>
    <row r="355" spans="1:10" ht="15.75" thickBot="1" x14ac:dyDescent="0.3">
      <c r="A355" s="2"/>
      <c r="B355" s="3"/>
      <c r="C355" s="3"/>
      <c r="D355" s="7">
        <v>3</v>
      </c>
      <c r="E355" s="4" t="s">
        <v>11</v>
      </c>
      <c r="F355" s="38">
        <v>5</v>
      </c>
      <c r="G355" s="42">
        <v>1</v>
      </c>
      <c r="H355" s="107"/>
      <c r="I355" s="43"/>
      <c r="J355" s="68">
        <f t="shared" si="39"/>
        <v>94.444444444444443</v>
      </c>
    </row>
    <row r="356" spans="1:10" ht="15.75" thickBot="1" x14ac:dyDescent="0.3">
      <c r="A356" s="2"/>
      <c r="B356" s="3"/>
      <c r="C356" s="3"/>
      <c r="D356" s="7">
        <v>4</v>
      </c>
      <c r="E356" s="4" t="s">
        <v>12</v>
      </c>
      <c r="F356" s="38">
        <v>5</v>
      </c>
      <c r="G356" s="43">
        <v>1</v>
      </c>
      <c r="H356" s="38"/>
      <c r="I356" s="43"/>
      <c r="J356" s="68">
        <f t="shared" si="39"/>
        <v>94.444444444444443</v>
      </c>
    </row>
    <row r="357" spans="1:10" ht="15.75" thickBot="1" x14ac:dyDescent="0.3">
      <c r="A357" s="2"/>
      <c r="B357" s="3"/>
      <c r="C357" s="3"/>
      <c r="D357" s="7">
        <v>5</v>
      </c>
      <c r="E357" s="4" t="s">
        <v>13</v>
      </c>
      <c r="F357" s="38">
        <v>5</v>
      </c>
      <c r="G357" s="43">
        <v>1</v>
      </c>
      <c r="H357" s="38"/>
      <c r="I357" s="43"/>
      <c r="J357" s="68">
        <f t="shared" si="39"/>
        <v>94.444444444444443</v>
      </c>
    </row>
    <row r="358" spans="1:10" ht="15.75" thickBot="1" x14ac:dyDescent="0.3">
      <c r="A358" s="2"/>
      <c r="B358" s="3"/>
      <c r="C358" s="3"/>
      <c r="D358" s="7">
        <v>6</v>
      </c>
      <c r="E358" s="4" t="s">
        <v>14</v>
      </c>
      <c r="F358" s="38">
        <v>5</v>
      </c>
      <c r="G358" s="43">
        <v>1</v>
      </c>
      <c r="H358" s="38"/>
      <c r="I358" s="43"/>
      <c r="J358" s="68">
        <f t="shared" si="39"/>
        <v>94.444444444444443</v>
      </c>
    </row>
    <row r="359" spans="1:10" ht="15.75" thickBot="1" x14ac:dyDescent="0.3">
      <c r="A359" s="2"/>
      <c r="B359" s="3"/>
      <c r="C359" s="3"/>
      <c r="D359" s="7">
        <v>7</v>
      </c>
      <c r="E359" s="4" t="s">
        <v>21</v>
      </c>
      <c r="F359" s="38">
        <v>5</v>
      </c>
      <c r="G359" s="43">
        <v>1</v>
      </c>
      <c r="H359" s="38"/>
      <c r="I359" s="43"/>
      <c r="J359" s="68">
        <f t="shared" si="39"/>
        <v>94.444444444444443</v>
      </c>
    </row>
    <row r="360" spans="1:10" ht="15.75" thickBot="1" x14ac:dyDescent="0.3">
      <c r="A360" s="2"/>
      <c r="B360" s="3"/>
      <c r="C360" s="3"/>
      <c r="D360" s="7">
        <v>8</v>
      </c>
      <c r="E360" s="4" t="s">
        <v>27</v>
      </c>
      <c r="F360" s="38">
        <v>5</v>
      </c>
      <c r="G360" s="25">
        <v>1</v>
      </c>
      <c r="H360" s="38"/>
      <c r="I360" s="43"/>
      <c r="J360" s="68">
        <f t="shared" si="39"/>
        <v>94.444444444444443</v>
      </c>
    </row>
    <row r="361" spans="1:10" ht="15.75" thickBot="1" x14ac:dyDescent="0.3">
      <c r="A361" s="2"/>
      <c r="B361" s="3"/>
      <c r="C361" s="3"/>
      <c r="D361" s="7">
        <v>9</v>
      </c>
      <c r="E361" s="4" t="s">
        <v>15</v>
      </c>
      <c r="F361" s="7">
        <v>5</v>
      </c>
      <c r="G361" s="7"/>
      <c r="H361" s="38"/>
      <c r="I361" s="43">
        <v>1</v>
      </c>
      <c r="J361" s="68">
        <f t="shared" si="39"/>
        <v>83.333333333333329</v>
      </c>
    </row>
    <row r="362" spans="1:10" ht="23.25" thickBot="1" x14ac:dyDescent="0.3">
      <c r="A362" s="2"/>
      <c r="B362" s="3"/>
      <c r="C362" s="3"/>
      <c r="D362" s="7">
        <v>10</v>
      </c>
      <c r="E362" s="4" t="s">
        <v>16</v>
      </c>
      <c r="F362" s="7">
        <v>2</v>
      </c>
      <c r="G362" s="7"/>
      <c r="H362" s="38">
        <v>2</v>
      </c>
      <c r="I362" s="43">
        <v>2</v>
      </c>
      <c r="J362" s="68">
        <f t="shared" si="39"/>
        <v>44.444444444444443</v>
      </c>
    </row>
    <row r="363" spans="1:10" ht="15.75" thickBot="1" x14ac:dyDescent="0.3">
      <c r="A363" s="2"/>
      <c r="B363" s="3"/>
      <c r="C363" s="3"/>
      <c r="D363" s="7">
        <v>11</v>
      </c>
      <c r="E363" s="4" t="s">
        <v>20</v>
      </c>
      <c r="F363" s="7">
        <v>3</v>
      </c>
      <c r="G363" s="7">
        <v>1</v>
      </c>
      <c r="H363" s="38">
        <v>1</v>
      </c>
      <c r="I363" s="43">
        <v>1</v>
      </c>
      <c r="J363" s="68">
        <f t="shared" si="39"/>
        <v>66.666666666666671</v>
      </c>
    </row>
    <row r="364" spans="1:10" ht="15.75" thickBot="1" x14ac:dyDescent="0.3">
      <c r="A364" s="2"/>
      <c r="B364" s="3"/>
      <c r="C364" s="3"/>
      <c r="D364" s="7">
        <v>12</v>
      </c>
      <c r="E364" s="4" t="s">
        <v>22</v>
      </c>
      <c r="F364" s="7">
        <v>5</v>
      </c>
      <c r="G364" s="7"/>
      <c r="H364" s="38">
        <v>1</v>
      </c>
      <c r="I364" s="43"/>
      <c r="J364" s="68">
        <f t="shared" si="39"/>
        <v>88.888888888888886</v>
      </c>
    </row>
    <row r="365" spans="1:10" ht="15.75" thickBot="1" x14ac:dyDescent="0.3">
      <c r="A365" s="2"/>
      <c r="B365" s="3"/>
      <c r="C365" s="3"/>
      <c r="D365" s="7">
        <v>13</v>
      </c>
      <c r="E365" s="4" t="s">
        <v>17</v>
      </c>
      <c r="F365" s="7">
        <v>6</v>
      </c>
      <c r="G365" s="7"/>
      <c r="H365" s="38"/>
      <c r="I365" s="43"/>
      <c r="J365" s="68">
        <f t="shared" si="39"/>
        <v>100</v>
      </c>
    </row>
    <row r="366" spans="1:10" ht="15.75" thickBot="1" x14ac:dyDescent="0.3">
      <c r="A366" s="2"/>
      <c r="B366" s="3"/>
      <c r="C366" s="3"/>
      <c r="D366" s="7">
        <v>14</v>
      </c>
      <c r="E366" s="4" t="s">
        <v>18</v>
      </c>
      <c r="F366" s="7">
        <v>5</v>
      </c>
      <c r="G366" s="7"/>
      <c r="H366" s="38"/>
      <c r="I366" s="43">
        <v>1</v>
      </c>
      <c r="J366" s="68">
        <f t="shared" si="39"/>
        <v>83.333333333333329</v>
      </c>
    </row>
    <row r="367" spans="1:10" ht="15.75" thickBot="1" x14ac:dyDescent="0.3">
      <c r="A367" s="2"/>
      <c r="B367" s="3"/>
      <c r="C367" s="3"/>
      <c r="D367" s="7">
        <v>15</v>
      </c>
      <c r="E367" s="4" t="s">
        <v>19</v>
      </c>
      <c r="F367" s="7">
        <v>5</v>
      </c>
      <c r="G367" s="7"/>
      <c r="H367" s="38"/>
      <c r="I367" s="43">
        <v>1</v>
      </c>
      <c r="J367" s="68">
        <f t="shared" si="39"/>
        <v>83.333333333333329</v>
      </c>
    </row>
    <row r="368" spans="1:10" ht="15.75" thickBot="1" x14ac:dyDescent="0.3">
      <c r="A368" s="2"/>
      <c r="B368" s="3"/>
      <c r="C368" s="3"/>
      <c r="D368" s="7"/>
      <c r="E368" s="4" t="s">
        <v>6</v>
      </c>
      <c r="F368" s="79">
        <f>SUM(F353:F367)/15</f>
        <v>4.5999999999999996</v>
      </c>
      <c r="G368" s="79">
        <f t="shared" ref="G368:I368" si="40">SUM(G353:G367)/15</f>
        <v>0.73333333333333328</v>
      </c>
      <c r="H368" s="95">
        <f t="shared" si="40"/>
        <v>0.26666666666666666</v>
      </c>
      <c r="I368" s="96">
        <f t="shared" si="40"/>
        <v>0.4</v>
      </c>
      <c r="J368" s="94">
        <f>SUM(J353:J367)/15</f>
        <v>86.296296296296291</v>
      </c>
    </row>
    <row r="369" spans="1:10" ht="13.5" customHeight="1" thickBot="1" x14ac:dyDescent="0.3">
      <c r="A369" s="270" t="s">
        <v>50</v>
      </c>
      <c r="B369" s="271"/>
      <c r="C369" s="271"/>
      <c r="D369" s="271"/>
      <c r="E369" s="271"/>
      <c r="F369" s="271"/>
      <c r="G369" s="271"/>
      <c r="H369" s="271"/>
      <c r="I369" s="271"/>
      <c r="J369" s="309"/>
    </row>
    <row r="370" spans="1:10" ht="36" x14ac:dyDescent="0.25">
      <c r="A370" s="222" t="s">
        <v>367</v>
      </c>
      <c r="B370" s="307">
        <v>10</v>
      </c>
      <c r="C370" s="267">
        <v>7</v>
      </c>
      <c r="D370" s="9">
        <v>21</v>
      </c>
      <c r="E370" s="268"/>
      <c r="F370" s="267">
        <v>3</v>
      </c>
      <c r="G370" s="267">
        <v>2</v>
      </c>
      <c r="H370" s="13">
        <v>1</v>
      </c>
      <c r="I370" s="13">
        <v>0</v>
      </c>
      <c r="J370" s="263" t="s">
        <v>62</v>
      </c>
    </row>
    <row r="371" spans="1:10" ht="15.75" thickBot="1" x14ac:dyDescent="0.3">
      <c r="A371" s="34" t="s">
        <v>42</v>
      </c>
      <c r="B371" s="260"/>
      <c r="C371" s="260"/>
      <c r="D371" s="34"/>
      <c r="E371" s="262"/>
      <c r="F371" s="260"/>
      <c r="G371" s="260"/>
      <c r="H371" s="14"/>
      <c r="I371" s="14"/>
      <c r="J371" s="264"/>
    </row>
    <row r="372" spans="1:10" ht="15.75" thickBot="1" x14ac:dyDescent="0.3">
      <c r="A372" s="2"/>
      <c r="B372" s="3"/>
      <c r="C372" s="3"/>
      <c r="D372" s="7">
        <v>1</v>
      </c>
      <c r="E372" s="4" t="s">
        <v>9</v>
      </c>
      <c r="F372" s="7">
        <v>5</v>
      </c>
      <c r="G372" s="7">
        <v>2</v>
      </c>
      <c r="H372" s="7"/>
      <c r="I372" s="7"/>
      <c r="J372" s="68">
        <f>SUM((F372*3+G372*2+H372*1+I372*0)*100/21)</f>
        <v>90.476190476190482</v>
      </c>
    </row>
    <row r="373" spans="1:10" ht="23.25" thickBot="1" x14ac:dyDescent="0.3">
      <c r="A373" s="2"/>
      <c r="B373" s="3"/>
      <c r="C373" s="3"/>
      <c r="D373" s="7">
        <v>2</v>
      </c>
      <c r="E373" s="4" t="s">
        <v>10</v>
      </c>
      <c r="F373" s="7">
        <v>5</v>
      </c>
      <c r="G373" s="7">
        <v>2</v>
      </c>
      <c r="H373" s="7"/>
      <c r="I373" s="7"/>
      <c r="J373" s="68">
        <f t="shared" ref="J373:J386" si="41">SUM((F373*3+G373*2+H373*1+I373*0)*100/21)</f>
        <v>90.476190476190482</v>
      </c>
    </row>
    <row r="374" spans="1:10" ht="15.75" thickBot="1" x14ac:dyDescent="0.3">
      <c r="A374" s="2"/>
      <c r="B374" s="3"/>
      <c r="C374" s="3"/>
      <c r="D374" s="7">
        <v>3</v>
      </c>
      <c r="E374" s="4" t="s">
        <v>11</v>
      </c>
      <c r="F374" s="7">
        <v>5</v>
      </c>
      <c r="G374" s="7">
        <v>2</v>
      </c>
      <c r="H374" s="7"/>
      <c r="I374" s="7"/>
      <c r="J374" s="68">
        <f t="shared" si="41"/>
        <v>90.476190476190482</v>
      </c>
    </row>
    <row r="375" spans="1:10" ht="15.75" thickBot="1" x14ac:dyDescent="0.3">
      <c r="A375" s="2"/>
      <c r="B375" s="3"/>
      <c r="C375" s="3"/>
      <c r="D375" s="7">
        <v>4</v>
      </c>
      <c r="E375" s="4" t="s">
        <v>12</v>
      </c>
      <c r="F375" s="7">
        <v>5</v>
      </c>
      <c r="G375" s="7">
        <v>2</v>
      </c>
      <c r="H375" s="7"/>
      <c r="I375" s="7"/>
      <c r="J375" s="68">
        <f t="shared" si="41"/>
        <v>90.476190476190482</v>
      </c>
    </row>
    <row r="376" spans="1:10" ht="15.75" thickBot="1" x14ac:dyDescent="0.3">
      <c r="A376" s="2"/>
      <c r="B376" s="3"/>
      <c r="C376" s="3"/>
      <c r="D376" s="7">
        <v>5</v>
      </c>
      <c r="E376" s="4" t="s">
        <v>13</v>
      </c>
      <c r="F376" s="7">
        <v>5</v>
      </c>
      <c r="G376" s="7">
        <v>2</v>
      </c>
      <c r="H376" s="7"/>
      <c r="I376" s="7"/>
      <c r="J376" s="68">
        <f t="shared" si="41"/>
        <v>90.476190476190482</v>
      </c>
    </row>
    <row r="377" spans="1:10" ht="15.75" thickBot="1" x14ac:dyDescent="0.3">
      <c r="A377" s="2"/>
      <c r="B377" s="3"/>
      <c r="C377" s="3"/>
      <c r="D377" s="7">
        <v>6</v>
      </c>
      <c r="E377" s="4" t="s">
        <v>14</v>
      </c>
      <c r="F377" s="7">
        <v>5</v>
      </c>
      <c r="G377" s="7">
        <v>2</v>
      </c>
      <c r="H377" s="7"/>
      <c r="I377" s="7"/>
      <c r="J377" s="68">
        <f t="shared" si="41"/>
        <v>90.476190476190482</v>
      </c>
    </row>
    <row r="378" spans="1:10" ht="15.75" thickBot="1" x14ac:dyDescent="0.3">
      <c r="A378" s="2"/>
      <c r="B378" s="3"/>
      <c r="C378" s="3"/>
      <c r="D378" s="7">
        <v>7</v>
      </c>
      <c r="E378" s="4" t="s">
        <v>21</v>
      </c>
      <c r="F378" s="7">
        <v>5</v>
      </c>
      <c r="G378" s="7">
        <v>2</v>
      </c>
      <c r="H378" s="7"/>
      <c r="I378" s="7"/>
      <c r="J378" s="68">
        <f t="shared" si="41"/>
        <v>90.476190476190482</v>
      </c>
    </row>
    <row r="379" spans="1:10" ht="15.75" thickBot="1" x14ac:dyDescent="0.3">
      <c r="A379" s="2"/>
      <c r="B379" s="3"/>
      <c r="C379" s="3"/>
      <c r="D379" s="7">
        <v>8</v>
      </c>
      <c r="E379" s="4" t="s">
        <v>27</v>
      </c>
      <c r="F379" s="7">
        <v>5</v>
      </c>
      <c r="G379" s="7">
        <v>2</v>
      </c>
      <c r="H379" s="7"/>
      <c r="I379" s="7"/>
      <c r="J379" s="68">
        <f t="shared" si="41"/>
        <v>90.476190476190482</v>
      </c>
    </row>
    <row r="380" spans="1:10" ht="15.75" thickBot="1" x14ac:dyDescent="0.3">
      <c r="A380" s="2"/>
      <c r="B380" s="3"/>
      <c r="C380" s="3"/>
      <c r="D380" s="7">
        <v>9</v>
      </c>
      <c r="E380" s="4" t="s">
        <v>15</v>
      </c>
      <c r="F380" s="7">
        <v>5</v>
      </c>
      <c r="G380" s="7">
        <v>2</v>
      </c>
      <c r="H380" s="7"/>
      <c r="I380" s="7"/>
      <c r="J380" s="68">
        <f t="shared" si="41"/>
        <v>90.476190476190482</v>
      </c>
    </row>
    <row r="381" spans="1:10" ht="23.25" thickBot="1" x14ac:dyDescent="0.3">
      <c r="A381" s="2"/>
      <c r="B381" s="3"/>
      <c r="C381" s="3"/>
      <c r="D381" s="7">
        <v>10</v>
      </c>
      <c r="E381" s="4" t="s">
        <v>16</v>
      </c>
      <c r="F381" s="7">
        <v>5</v>
      </c>
      <c r="G381" s="7">
        <v>2</v>
      </c>
      <c r="H381" s="7"/>
      <c r="I381" s="7"/>
      <c r="J381" s="68">
        <f t="shared" si="41"/>
        <v>90.476190476190482</v>
      </c>
    </row>
    <row r="382" spans="1:10" ht="15.75" thickBot="1" x14ac:dyDescent="0.3">
      <c r="A382" s="2"/>
      <c r="B382" s="3"/>
      <c r="C382" s="3"/>
      <c r="D382" s="7">
        <v>11</v>
      </c>
      <c r="E382" s="4" t="s">
        <v>20</v>
      </c>
      <c r="F382" s="7">
        <v>5</v>
      </c>
      <c r="G382" s="7">
        <v>2</v>
      </c>
      <c r="H382" s="7"/>
      <c r="I382" s="7"/>
      <c r="J382" s="68">
        <f t="shared" si="41"/>
        <v>90.476190476190482</v>
      </c>
    </row>
    <row r="383" spans="1:10" ht="15.75" thickBot="1" x14ac:dyDescent="0.3">
      <c r="A383" s="2"/>
      <c r="B383" s="3"/>
      <c r="C383" s="3"/>
      <c r="D383" s="7">
        <v>12</v>
      </c>
      <c r="E383" s="4" t="s">
        <v>22</v>
      </c>
      <c r="F383" s="7">
        <v>6</v>
      </c>
      <c r="G383" s="7">
        <v>1</v>
      </c>
      <c r="H383" s="7"/>
      <c r="I383" s="7"/>
      <c r="J383" s="68">
        <f t="shared" si="41"/>
        <v>95.238095238095241</v>
      </c>
    </row>
    <row r="384" spans="1:10" ht="15.75" thickBot="1" x14ac:dyDescent="0.3">
      <c r="A384" s="2"/>
      <c r="B384" s="3"/>
      <c r="C384" s="3"/>
      <c r="D384" s="7">
        <v>13</v>
      </c>
      <c r="E384" s="4" t="s">
        <v>17</v>
      </c>
      <c r="F384" s="7">
        <v>6</v>
      </c>
      <c r="G384" s="7">
        <v>1</v>
      </c>
      <c r="H384" s="7"/>
      <c r="I384" s="7"/>
      <c r="J384" s="68">
        <f t="shared" si="41"/>
        <v>95.238095238095241</v>
      </c>
    </row>
    <row r="385" spans="1:10" ht="15.75" thickBot="1" x14ac:dyDescent="0.3">
      <c r="A385" s="2"/>
      <c r="B385" s="3"/>
      <c r="C385" s="3"/>
      <c r="D385" s="7">
        <v>14</v>
      </c>
      <c r="E385" s="4" t="s">
        <v>18</v>
      </c>
      <c r="F385" s="7">
        <v>6</v>
      </c>
      <c r="G385" s="7">
        <v>1</v>
      </c>
      <c r="H385" s="7"/>
      <c r="I385" s="7"/>
      <c r="J385" s="68">
        <f t="shared" si="41"/>
        <v>95.238095238095241</v>
      </c>
    </row>
    <row r="386" spans="1:10" ht="15.75" thickBot="1" x14ac:dyDescent="0.3">
      <c r="A386" s="2"/>
      <c r="B386" s="3"/>
      <c r="C386" s="3"/>
      <c r="D386" s="7">
        <v>15</v>
      </c>
      <c r="E386" s="4" t="s">
        <v>19</v>
      </c>
      <c r="F386" s="7">
        <v>6</v>
      </c>
      <c r="G386" s="7">
        <v>1</v>
      </c>
      <c r="H386" s="7"/>
      <c r="I386" s="7"/>
      <c r="J386" s="68">
        <f t="shared" si="41"/>
        <v>95.238095238095241</v>
      </c>
    </row>
    <row r="387" spans="1:10" ht="15.75" thickBot="1" x14ac:dyDescent="0.3">
      <c r="A387" s="2"/>
      <c r="B387" s="3"/>
      <c r="C387" s="3"/>
      <c r="D387" s="7"/>
      <c r="E387" s="4" t="s">
        <v>6</v>
      </c>
      <c r="F387" s="79">
        <f>SUM(F372:F386)/15</f>
        <v>5.2666666666666666</v>
      </c>
      <c r="G387" s="79">
        <f t="shared" ref="G387:I387" si="42">SUM(G372:G386)/15</f>
        <v>1.7333333333333334</v>
      </c>
      <c r="H387" s="79">
        <f t="shared" si="42"/>
        <v>0</v>
      </c>
      <c r="I387" s="79">
        <f t="shared" si="42"/>
        <v>0</v>
      </c>
      <c r="J387" s="80">
        <f>SUM(J372:J386)/15</f>
        <v>91.746031746031747</v>
      </c>
    </row>
    <row r="388" spans="1:10" ht="38.450000000000003" customHeight="1" x14ac:dyDescent="0.25">
      <c r="A388" s="222" t="s">
        <v>368</v>
      </c>
      <c r="B388" s="307">
        <v>10</v>
      </c>
      <c r="C388" s="267">
        <v>7</v>
      </c>
      <c r="D388" s="9">
        <v>21</v>
      </c>
      <c r="E388" s="268"/>
      <c r="F388" s="267">
        <v>3</v>
      </c>
      <c r="G388" s="267">
        <v>2</v>
      </c>
      <c r="H388" s="13">
        <v>1</v>
      </c>
      <c r="I388" s="13">
        <v>0</v>
      </c>
      <c r="J388" s="263" t="s">
        <v>62</v>
      </c>
    </row>
    <row r="389" spans="1:10" ht="15.75" thickBot="1" x14ac:dyDescent="0.3">
      <c r="A389" s="34" t="s">
        <v>39</v>
      </c>
      <c r="B389" s="260"/>
      <c r="C389" s="260"/>
      <c r="D389" s="34"/>
      <c r="E389" s="262"/>
      <c r="F389" s="260"/>
      <c r="G389" s="260"/>
      <c r="H389" s="13"/>
      <c r="I389" s="14"/>
      <c r="J389" s="264"/>
    </row>
    <row r="390" spans="1:10" ht="15.75" thickBot="1" x14ac:dyDescent="0.3">
      <c r="A390" s="2"/>
      <c r="B390" s="3"/>
      <c r="C390" s="3"/>
      <c r="D390" s="7">
        <v>1</v>
      </c>
      <c r="E390" s="4" t="s">
        <v>9</v>
      </c>
      <c r="F390" s="7">
        <v>5</v>
      </c>
      <c r="G390" s="38">
        <v>2</v>
      </c>
      <c r="H390" s="44"/>
      <c r="I390" s="7"/>
      <c r="J390" s="68">
        <f>SUM((F390*3+G390*2+H390*1+I390*0)*100/21)</f>
        <v>90.476190476190482</v>
      </c>
    </row>
    <row r="391" spans="1:10" ht="23.25" thickBot="1" x14ac:dyDescent="0.3">
      <c r="A391" s="2"/>
      <c r="B391" s="3"/>
      <c r="C391" s="3"/>
      <c r="D391" s="7">
        <v>2</v>
      </c>
      <c r="E391" s="4" t="s">
        <v>10</v>
      </c>
      <c r="F391" s="7">
        <v>5</v>
      </c>
      <c r="G391" s="7">
        <v>1</v>
      </c>
      <c r="H391" s="7">
        <v>1</v>
      </c>
      <c r="I391" s="7"/>
      <c r="J391" s="68">
        <f t="shared" ref="J391:J404" si="43">SUM((F391*3+G391*2+H391*1+I391*0)*100/21)</f>
        <v>85.714285714285708</v>
      </c>
    </row>
    <row r="392" spans="1:10" ht="15.75" thickBot="1" x14ac:dyDescent="0.3">
      <c r="A392" s="2"/>
      <c r="B392" s="3"/>
      <c r="C392" s="3"/>
      <c r="D392" s="7">
        <v>3</v>
      </c>
      <c r="E392" s="4" t="s">
        <v>11</v>
      </c>
      <c r="F392" s="7">
        <v>4</v>
      </c>
      <c r="G392" s="7">
        <v>2</v>
      </c>
      <c r="H392" s="7">
        <v>1</v>
      </c>
      <c r="I392" s="7"/>
      <c r="J392" s="68">
        <f t="shared" si="43"/>
        <v>80.952380952380949</v>
      </c>
    </row>
    <row r="393" spans="1:10" ht="15.75" thickBot="1" x14ac:dyDescent="0.3">
      <c r="A393" s="2"/>
      <c r="B393" s="3"/>
      <c r="C393" s="3"/>
      <c r="D393" s="7">
        <v>4</v>
      </c>
      <c r="E393" s="4" t="s">
        <v>12</v>
      </c>
      <c r="F393" s="7">
        <v>5</v>
      </c>
      <c r="G393" s="7">
        <v>1</v>
      </c>
      <c r="H393" s="7">
        <v>1</v>
      </c>
      <c r="I393" s="7"/>
      <c r="J393" s="68">
        <f t="shared" si="43"/>
        <v>85.714285714285708</v>
      </c>
    </row>
    <row r="394" spans="1:10" ht="15.75" thickBot="1" x14ac:dyDescent="0.3">
      <c r="A394" s="2"/>
      <c r="B394" s="3"/>
      <c r="C394" s="3"/>
      <c r="D394" s="7">
        <v>5</v>
      </c>
      <c r="E394" s="4" t="s">
        <v>13</v>
      </c>
      <c r="F394" s="7">
        <v>5</v>
      </c>
      <c r="G394" s="7">
        <v>1</v>
      </c>
      <c r="H394" s="7">
        <v>1</v>
      </c>
      <c r="I394" s="7"/>
      <c r="J394" s="68">
        <f t="shared" si="43"/>
        <v>85.714285714285708</v>
      </c>
    </row>
    <row r="395" spans="1:10" ht="15.75" thickBot="1" x14ac:dyDescent="0.3">
      <c r="A395" s="2"/>
      <c r="B395" s="3"/>
      <c r="C395" s="3"/>
      <c r="D395" s="7">
        <v>6</v>
      </c>
      <c r="E395" s="4" t="s">
        <v>14</v>
      </c>
      <c r="F395" s="7">
        <v>5</v>
      </c>
      <c r="G395" s="7">
        <v>1</v>
      </c>
      <c r="H395" s="7">
        <v>1</v>
      </c>
      <c r="I395" s="7"/>
      <c r="J395" s="68">
        <f t="shared" si="43"/>
        <v>85.714285714285708</v>
      </c>
    </row>
    <row r="396" spans="1:10" ht="15.75" thickBot="1" x14ac:dyDescent="0.3">
      <c r="A396" s="2"/>
      <c r="B396" s="3"/>
      <c r="C396" s="3"/>
      <c r="D396" s="7">
        <v>7</v>
      </c>
      <c r="E396" s="4" t="s">
        <v>21</v>
      </c>
      <c r="F396" s="7">
        <v>5</v>
      </c>
      <c r="G396" s="7">
        <v>1</v>
      </c>
      <c r="H396" s="7">
        <v>1</v>
      </c>
      <c r="I396" s="7"/>
      <c r="J396" s="68">
        <f t="shared" si="43"/>
        <v>85.714285714285708</v>
      </c>
    </row>
    <row r="397" spans="1:10" ht="15.75" thickBot="1" x14ac:dyDescent="0.3">
      <c r="A397" s="2"/>
      <c r="B397" s="3"/>
      <c r="C397" s="3"/>
      <c r="D397" s="7">
        <v>8</v>
      </c>
      <c r="E397" s="4" t="s">
        <v>27</v>
      </c>
      <c r="F397" s="7">
        <v>5</v>
      </c>
      <c r="G397" s="7">
        <v>1</v>
      </c>
      <c r="H397" s="7">
        <v>1</v>
      </c>
      <c r="I397" s="7"/>
      <c r="J397" s="68">
        <f t="shared" si="43"/>
        <v>85.714285714285708</v>
      </c>
    </row>
    <row r="398" spans="1:10" ht="15.75" thickBot="1" x14ac:dyDescent="0.3">
      <c r="A398" s="2"/>
      <c r="B398" s="3"/>
      <c r="C398" s="3"/>
      <c r="D398" s="7">
        <v>9</v>
      </c>
      <c r="E398" s="4" t="s">
        <v>15</v>
      </c>
      <c r="F398" s="7">
        <v>5</v>
      </c>
      <c r="G398" s="7">
        <v>1</v>
      </c>
      <c r="H398" s="7">
        <v>1</v>
      </c>
      <c r="I398" s="7"/>
      <c r="J398" s="68">
        <f t="shared" si="43"/>
        <v>85.714285714285708</v>
      </c>
    </row>
    <row r="399" spans="1:10" ht="23.25" thickBot="1" x14ac:dyDescent="0.3">
      <c r="A399" s="2"/>
      <c r="B399" s="3"/>
      <c r="C399" s="3"/>
      <c r="D399" s="7">
        <v>10</v>
      </c>
      <c r="E399" s="4" t="s">
        <v>16</v>
      </c>
      <c r="F399" s="7">
        <v>5</v>
      </c>
      <c r="G399" s="7">
        <v>1</v>
      </c>
      <c r="H399" s="7">
        <v>1</v>
      </c>
      <c r="I399" s="7"/>
      <c r="J399" s="68">
        <f t="shared" si="43"/>
        <v>85.714285714285708</v>
      </c>
    </row>
    <row r="400" spans="1:10" ht="15.75" thickBot="1" x14ac:dyDescent="0.3">
      <c r="A400" s="2"/>
      <c r="B400" s="3"/>
      <c r="C400" s="3"/>
      <c r="D400" s="7">
        <v>11</v>
      </c>
      <c r="E400" s="4" t="s">
        <v>20</v>
      </c>
      <c r="F400" s="7">
        <v>5</v>
      </c>
      <c r="G400" s="7">
        <v>2</v>
      </c>
      <c r="H400" s="7"/>
      <c r="I400" s="7"/>
      <c r="J400" s="68">
        <f t="shared" si="43"/>
        <v>90.476190476190482</v>
      </c>
    </row>
    <row r="401" spans="1:10" ht="15.75" thickBot="1" x14ac:dyDescent="0.3">
      <c r="A401" s="2"/>
      <c r="B401" s="3"/>
      <c r="C401" s="3"/>
      <c r="D401" s="7">
        <v>12</v>
      </c>
      <c r="E401" s="4" t="s">
        <v>22</v>
      </c>
      <c r="F401" s="7">
        <v>5</v>
      </c>
      <c r="G401" s="7">
        <v>2</v>
      </c>
      <c r="H401" s="7"/>
      <c r="I401" s="7"/>
      <c r="J401" s="68">
        <f t="shared" si="43"/>
        <v>90.476190476190482</v>
      </c>
    </row>
    <row r="402" spans="1:10" ht="15.75" thickBot="1" x14ac:dyDescent="0.3">
      <c r="A402" s="2"/>
      <c r="B402" s="3"/>
      <c r="C402" s="3"/>
      <c r="D402" s="7">
        <v>13</v>
      </c>
      <c r="E402" s="4" t="s">
        <v>17</v>
      </c>
      <c r="F402" s="7">
        <v>5</v>
      </c>
      <c r="G402" s="7">
        <v>1</v>
      </c>
      <c r="H402" s="7">
        <v>1</v>
      </c>
      <c r="I402" s="7"/>
      <c r="J402" s="68">
        <f t="shared" si="43"/>
        <v>85.714285714285708</v>
      </c>
    </row>
    <row r="403" spans="1:10" ht="15.75" thickBot="1" x14ac:dyDescent="0.3">
      <c r="A403" s="2"/>
      <c r="B403" s="3"/>
      <c r="C403" s="3"/>
      <c r="D403" s="7">
        <v>14</v>
      </c>
      <c r="E403" s="4" t="s">
        <v>18</v>
      </c>
      <c r="F403" s="7">
        <v>5</v>
      </c>
      <c r="G403" s="7">
        <v>2</v>
      </c>
      <c r="H403" s="7"/>
      <c r="I403" s="7"/>
      <c r="J403" s="68">
        <f t="shared" si="43"/>
        <v>90.476190476190482</v>
      </c>
    </row>
    <row r="404" spans="1:10" ht="15.75" thickBot="1" x14ac:dyDescent="0.3">
      <c r="A404" s="2"/>
      <c r="B404" s="3"/>
      <c r="C404" s="3"/>
      <c r="D404" s="7">
        <v>15</v>
      </c>
      <c r="E404" s="4" t="s">
        <v>19</v>
      </c>
      <c r="F404" s="7">
        <v>5</v>
      </c>
      <c r="G404" s="7">
        <v>2</v>
      </c>
      <c r="H404" s="7"/>
      <c r="I404" s="7"/>
      <c r="J404" s="68">
        <f t="shared" si="43"/>
        <v>90.476190476190482</v>
      </c>
    </row>
    <row r="405" spans="1:10" ht="15.75" thickBot="1" x14ac:dyDescent="0.3">
      <c r="A405" s="2"/>
      <c r="B405" s="3"/>
      <c r="C405" s="3"/>
      <c r="D405" s="7"/>
      <c r="E405" s="4" t="s">
        <v>6</v>
      </c>
      <c r="F405" s="79">
        <f>SUM(F390:F404)/15</f>
        <v>4.9333333333333336</v>
      </c>
      <c r="G405" s="79">
        <f t="shared" ref="G405:I405" si="44">SUM(G390:G404)/15</f>
        <v>1.4</v>
      </c>
      <c r="H405" s="79">
        <f t="shared" si="44"/>
        <v>0.66666666666666663</v>
      </c>
      <c r="I405" s="79">
        <f t="shared" si="44"/>
        <v>0</v>
      </c>
      <c r="J405" s="80">
        <f>SUM(J390:J404)/15</f>
        <v>86.984126984126974</v>
      </c>
    </row>
    <row r="406" spans="1:10" ht="36" x14ac:dyDescent="0.25">
      <c r="A406" s="222" t="s">
        <v>369</v>
      </c>
      <c r="B406" s="307">
        <v>10</v>
      </c>
      <c r="C406" s="267">
        <v>7</v>
      </c>
      <c r="D406" s="9">
        <v>21</v>
      </c>
      <c r="E406" s="268"/>
      <c r="F406" s="267">
        <v>3</v>
      </c>
      <c r="G406" s="267">
        <v>2</v>
      </c>
      <c r="H406" s="13">
        <v>1</v>
      </c>
      <c r="I406" s="13">
        <v>0</v>
      </c>
      <c r="J406" s="263" t="s">
        <v>62</v>
      </c>
    </row>
    <row r="407" spans="1:10" ht="15.75" thickBot="1" x14ac:dyDescent="0.3">
      <c r="A407" s="34" t="s">
        <v>35</v>
      </c>
      <c r="B407" s="260"/>
      <c r="C407" s="260"/>
      <c r="D407" s="34"/>
      <c r="E407" s="262"/>
      <c r="F407" s="260"/>
      <c r="G407" s="260"/>
      <c r="H407" s="13"/>
      <c r="I407" s="14"/>
      <c r="J407" s="264"/>
    </row>
    <row r="408" spans="1:10" ht="15.75" thickBot="1" x14ac:dyDescent="0.3">
      <c r="A408" s="2"/>
      <c r="B408" s="3"/>
      <c r="C408" s="3"/>
      <c r="D408" s="7">
        <v>1</v>
      </c>
      <c r="E408" s="4" t="s">
        <v>9</v>
      </c>
      <c r="F408" s="7">
        <v>7</v>
      </c>
      <c r="G408" s="38"/>
      <c r="H408" s="44"/>
      <c r="I408" s="7"/>
      <c r="J408" s="68">
        <f>SUM((F408*3+G408*2+H408*1+I408*0)*100/21)</f>
        <v>100</v>
      </c>
    </row>
    <row r="409" spans="1:10" ht="23.25" thickBot="1" x14ac:dyDescent="0.3">
      <c r="A409" s="2"/>
      <c r="B409" s="3"/>
      <c r="C409" s="3"/>
      <c r="D409" s="7">
        <v>2</v>
      </c>
      <c r="E409" s="4" t="s">
        <v>10</v>
      </c>
      <c r="F409" s="7">
        <v>7</v>
      </c>
      <c r="G409" s="7"/>
      <c r="H409" s="7"/>
      <c r="I409" s="7"/>
      <c r="J409" s="68">
        <f t="shared" ref="J409:J422" si="45">SUM((F409*3+G409*2+H409*1+I409*0)*100/21)</f>
        <v>100</v>
      </c>
    </row>
    <row r="410" spans="1:10" ht="15.75" thickBot="1" x14ac:dyDescent="0.3">
      <c r="A410" s="2"/>
      <c r="B410" s="3"/>
      <c r="C410" s="3"/>
      <c r="D410" s="7">
        <v>3</v>
      </c>
      <c r="E410" s="4" t="s">
        <v>11</v>
      </c>
      <c r="F410" s="7">
        <v>7</v>
      </c>
      <c r="G410" s="7"/>
      <c r="H410" s="7"/>
      <c r="I410" s="7"/>
      <c r="J410" s="68">
        <f t="shared" si="45"/>
        <v>100</v>
      </c>
    </row>
    <row r="411" spans="1:10" ht="15.75" thickBot="1" x14ac:dyDescent="0.3">
      <c r="A411" s="2"/>
      <c r="B411" s="3"/>
      <c r="C411" s="3"/>
      <c r="D411" s="7">
        <v>4</v>
      </c>
      <c r="E411" s="4" t="s">
        <v>12</v>
      </c>
      <c r="F411" s="7">
        <v>7</v>
      </c>
      <c r="G411" s="7"/>
      <c r="H411" s="7"/>
      <c r="I411" s="7"/>
      <c r="J411" s="68">
        <f t="shared" si="45"/>
        <v>100</v>
      </c>
    </row>
    <row r="412" spans="1:10" ht="15.75" thickBot="1" x14ac:dyDescent="0.3">
      <c r="A412" s="2"/>
      <c r="B412" s="3"/>
      <c r="C412" s="3"/>
      <c r="D412" s="7">
        <v>5</v>
      </c>
      <c r="E412" s="4" t="s">
        <v>13</v>
      </c>
      <c r="F412" s="7">
        <v>7</v>
      </c>
      <c r="G412" s="7"/>
      <c r="H412" s="7"/>
      <c r="I412" s="7"/>
      <c r="J412" s="68">
        <f t="shared" si="45"/>
        <v>100</v>
      </c>
    </row>
    <row r="413" spans="1:10" ht="15.75" thickBot="1" x14ac:dyDescent="0.3">
      <c r="A413" s="2"/>
      <c r="B413" s="3"/>
      <c r="C413" s="3"/>
      <c r="D413" s="7">
        <v>6</v>
      </c>
      <c r="E413" s="4" t="s">
        <v>14</v>
      </c>
      <c r="F413" s="7">
        <v>7</v>
      </c>
      <c r="G413" s="7"/>
      <c r="H413" s="7"/>
      <c r="I413" s="7"/>
      <c r="J413" s="68">
        <f t="shared" si="45"/>
        <v>100</v>
      </c>
    </row>
    <row r="414" spans="1:10" ht="15.75" thickBot="1" x14ac:dyDescent="0.3">
      <c r="A414" s="2"/>
      <c r="B414" s="3"/>
      <c r="C414" s="3"/>
      <c r="D414" s="7">
        <v>7</v>
      </c>
      <c r="E414" s="4" t="s">
        <v>21</v>
      </c>
      <c r="F414" s="7">
        <v>7</v>
      </c>
      <c r="G414" s="7"/>
      <c r="H414" s="7"/>
      <c r="I414" s="7"/>
      <c r="J414" s="68">
        <f t="shared" si="45"/>
        <v>100</v>
      </c>
    </row>
    <row r="415" spans="1:10" ht="15.75" thickBot="1" x14ac:dyDescent="0.3">
      <c r="A415" s="2"/>
      <c r="B415" s="3"/>
      <c r="C415" s="3"/>
      <c r="D415" s="7">
        <v>8</v>
      </c>
      <c r="E415" s="4" t="s">
        <v>27</v>
      </c>
      <c r="F415" s="7">
        <v>7</v>
      </c>
      <c r="G415" s="7"/>
      <c r="H415" s="7"/>
      <c r="I415" s="7"/>
      <c r="J415" s="68">
        <f t="shared" si="45"/>
        <v>100</v>
      </c>
    </row>
    <row r="416" spans="1:10" ht="15.75" thickBot="1" x14ac:dyDescent="0.3">
      <c r="A416" s="2"/>
      <c r="B416" s="3"/>
      <c r="C416" s="3"/>
      <c r="D416" s="7">
        <v>9</v>
      </c>
      <c r="E416" s="4" t="s">
        <v>15</v>
      </c>
      <c r="F416" s="7">
        <v>7</v>
      </c>
      <c r="G416" s="7"/>
      <c r="H416" s="7"/>
      <c r="I416" s="7"/>
      <c r="J416" s="68">
        <f t="shared" si="45"/>
        <v>100</v>
      </c>
    </row>
    <row r="417" spans="1:10" ht="23.25" thickBot="1" x14ac:dyDescent="0.3">
      <c r="A417" s="2"/>
      <c r="B417" s="3"/>
      <c r="C417" s="3"/>
      <c r="D417" s="7">
        <v>10</v>
      </c>
      <c r="E417" s="4" t="s">
        <v>16</v>
      </c>
      <c r="F417" s="7">
        <v>7</v>
      </c>
      <c r="G417" s="7"/>
      <c r="H417" s="7"/>
      <c r="I417" s="7"/>
      <c r="J417" s="68">
        <f t="shared" si="45"/>
        <v>100</v>
      </c>
    </row>
    <row r="418" spans="1:10" ht="15.75" thickBot="1" x14ac:dyDescent="0.3">
      <c r="A418" s="2"/>
      <c r="B418" s="3"/>
      <c r="C418" s="3"/>
      <c r="D418" s="7">
        <v>11</v>
      </c>
      <c r="E418" s="4" t="s">
        <v>20</v>
      </c>
      <c r="F418" s="7">
        <v>7</v>
      </c>
      <c r="G418" s="7"/>
      <c r="H418" s="7"/>
      <c r="I418" s="7"/>
      <c r="J418" s="68">
        <f t="shared" si="45"/>
        <v>100</v>
      </c>
    </row>
    <row r="419" spans="1:10" ht="15.75" thickBot="1" x14ac:dyDescent="0.3">
      <c r="A419" s="2"/>
      <c r="B419" s="3"/>
      <c r="C419" s="3"/>
      <c r="D419" s="7">
        <v>12</v>
      </c>
      <c r="E419" s="4" t="s">
        <v>22</v>
      </c>
      <c r="F419" s="7">
        <v>7</v>
      </c>
      <c r="G419" s="7"/>
      <c r="H419" s="7"/>
      <c r="I419" s="7"/>
      <c r="J419" s="68">
        <f t="shared" si="45"/>
        <v>100</v>
      </c>
    </row>
    <row r="420" spans="1:10" ht="15.75" thickBot="1" x14ac:dyDescent="0.3">
      <c r="A420" s="2"/>
      <c r="B420" s="3"/>
      <c r="C420" s="3"/>
      <c r="D420" s="7">
        <v>13</v>
      </c>
      <c r="E420" s="4" t="s">
        <v>17</v>
      </c>
      <c r="F420" s="7">
        <v>7</v>
      </c>
      <c r="G420" s="7"/>
      <c r="H420" s="7"/>
      <c r="I420" s="7"/>
      <c r="J420" s="68">
        <f t="shared" si="45"/>
        <v>100</v>
      </c>
    </row>
    <row r="421" spans="1:10" ht="15.75" thickBot="1" x14ac:dyDescent="0.3">
      <c r="A421" s="2"/>
      <c r="B421" s="3"/>
      <c r="C421" s="3"/>
      <c r="D421" s="7">
        <v>14</v>
      </c>
      <c r="E421" s="4" t="s">
        <v>18</v>
      </c>
      <c r="F421" s="7">
        <v>7</v>
      </c>
      <c r="G421" s="7"/>
      <c r="H421" s="7"/>
      <c r="I421" s="7"/>
      <c r="J421" s="68">
        <f t="shared" si="45"/>
        <v>100</v>
      </c>
    </row>
    <row r="422" spans="1:10" ht="15.75" thickBot="1" x14ac:dyDescent="0.3">
      <c r="A422" s="2"/>
      <c r="B422" s="3"/>
      <c r="C422" s="3"/>
      <c r="D422" s="7">
        <v>15</v>
      </c>
      <c r="E422" s="4" t="s">
        <v>19</v>
      </c>
      <c r="F422" s="7">
        <v>7</v>
      </c>
      <c r="G422" s="7"/>
      <c r="H422" s="7"/>
      <c r="I422" s="7"/>
      <c r="J422" s="68">
        <f t="shared" si="45"/>
        <v>100</v>
      </c>
    </row>
    <row r="423" spans="1:10" ht="15.75" thickBot="1" x14ac:dyDescent="0.3">
      <c r="A423" s="2"/>
      <c r="B423" s="3"/>
      <c r="C423" s="3"/>
      <c r="D423" s="7"/>
      <c r="E423" s="4" t="s">
        <v>6</v>
      </c>
      <c r="F423" s="79">
        <f>SUM(F408:F422)/15</f>
        <v>7</v>
      </c>
      <c r="G423" s="79">
        <f t="shared" ref="G423:I423" si="46">SUM(G408:G422)/15</f>
        <v>0</v>
      </c>
      <c r="H423" s="79">
        <f t="shared" si="46"/>
        <v>0</v>
      </c>
      <c r="I423" s="79">
        <f t="shared" si="46"/>
        <v>0</v>
      </c>
      <c r="J423" s="80">
        <f>SUM(J408:J422)/15</f>
        <v>100</v>
      </c>
    </row>
    <row r="424" spans="1:10" ht="48" x14ac:dyDescent="0.25">
      <c r="A424" s="222" t="s">
        <v>370</v>
      </c>
      <c r="B424" s="307">
        <v>10</v>
      </c>
      <c r="C424" s="267">
        <v>7</v>
      </c>
      <c r="D424" s="9">
        <v>21</v>
      </c>
      <c r="E424" s="268"/>
      <c r="F424" s="267">
        <v>3</v>
      </c>
      <c r="G424" s="267">
        <v>2</v>
      </c>
      <c r="H424" s="13">
        <v>1</v>
      </c>
      <c r="I424" s="13">
        <v>0</v>
      </c>
      <c r="J424" s="263" t="s">
        <v>62</v>
      </c>
    </row>
    <row r="425" spans="1:10" ht="15.75" thickBot="1" x14ac:dyDescent="0.3">
      <c r="A425" s="220" t="s">
        <v>186</v>
      </c>
      <c r="B425" s="260"/>
      <c r="C425" s="260"/>
      <c r="D425" s="34"/>
      <c r="E425" s="262"/>
      <c r="F425" s="260"/>
      <c r="G425" s="260"/>
      <c r="H425" s="13"/>
      <c r="I425" s="14"/>
      <c r="J425" s="264"/>
    </row>
    <row r="426" spans="1:10" ht="15.75" thickBot="1" x14ac:dyDescent="0.3">
      <c r="A426" s="2"/>
      <c r="B426" s="3"/>
      <c r="C426" s="3"/>
      <c r="D426" s="7">
        <v>1</v>
      </c>
      <c r="E426" s="4" t="s">
        <v>9</v>
      </c>
      <c r="F426" s="7">
        <v>7</v>
      </c>
      <c r="G426" s="38"/>
      <c r="H426" s="44"/>
      <c r="I426" s="7"/>
      <c r="J426" s="68">
        <f>SUM((F426*3+G426*2+H426*1+I426*0)*100/21)</f>
        <v>100</v>
      </c>
    </row>
    <row r="427" spans="1:10" ht="23.25" thickBot="1" x14ac:dyDescent="0.3">
      <c r="A427" s="2"/>
      <c r="B427" s="3"/>
      <c r="C427" s="3"/>
      <c r="D427" s="7">
        <v>2</v>
      </c>
      <c r="E427" s="4" t="s">
        <v>10</v>
      </c>
      <c r="F427" s="7">
        <v>7</v>
      </c>
      <c r="G427" s="7"/>
      <c r="H427" s="7"/>
      <c r="I427" s="7"/>
      <c r="J427" s="68">
        <f t="shared" ref="J427:J440" si="47">SUM((F427*3+G427*2+H427*1+I427*0)*100/21)</f>
        <v>100</v>
      </c>
    </row>
    <row r="428" spans="1:10" ht="15.75" thickBot="1" x14ac:dyDescent="0.3">
      <c r="A428" s="2"/>
      <c r="B428" s="3"/>
      <c r="C428" s="3"/>
      <c r="D428" s="7">
        <v>3</v>
      </c>
      <c r="E428" s="4" t="s">
        <v>11</v>
      </c>
      <c r="F428" s="7">
        <v>7</v>
      </c>
      <c r="G428" s="7"/>
      <c r="H428" s="7"/>
      <c r="I428" s="7"/>
      <c r="J428" s="68">
        <f t="shared" si="47"/>
        <v>100</v>
      </c>
    </row>
    <row r="429" spans="1:10" ht="15.75" thickBot="1" x14ac:dyDescent="0.3">
      <c r="A429" s="2"/>
      <c r="B429" s="3"/>
      <c r="C429" s="3"/>
      <c r="D429" s="7">
        <v>4</v>
      </c>
      <c r="E429" s="4" t="s">
        <v>12</v>
      </c>
      <c r="F429" s="7">
        <v>7</v>
      </c>
      <c r="G429" s="7"/>
      <c r="H429" s="7"/>
      <c r="I429" s="7"/>
      <c r="J429" s="68">
        <f t="shared" si="47"/>
        <v>100</v>
      </c>
    </row>
    <row r="430" spans="1:10" ht="15.75" thickBot="1" x14ac:dyDescent="0.3">
      <c r="A430" s="2"/>
      <c r="B430" s="3"/>
      <c r="C430" s="3"/>
      <c r="D430" s="7">
        <v>5</v>
      </c>
      <c r="E430" s="4" t="s">
        <v>13</v>
      </c>
      <c r="F430" s="7">
        <v>7</v>
      </c>
      <c r="G430" s="7"/>
      <c r="H430" s="7"/>
      <c r="I430" s="7"/>
      <c r="J430" s="68">
        <f t="shared" si="47"/>
        <v>100</v>
      </c>
    </row>
    <row r="431" spans="1:10" ht="15.75" thickBot="1" x14ac:dyDescent="0.3">
      <c r="A431" s="2"/>
      <c r="B431" s="3"/>
      <c r="C431" s="3"/>
      <c r="D431" s="7">
        <v>6</v>
      </c>
      <c r="E431" s="4" t="s">
        <v>14</v>
      </c>
      <c r="F431" s="7">
        <v>7</v>
      </c>
      <c r="G431" s="7"/>
      <c r="H431" s="7"/>
      <c r="I431" s="7"/>
      <c r="J431" s="68">
        <f t="shared" si="47"/>
        <v>100</v>
      </c>
    </row>
    <row r="432" spans="1:10" ht="15.75" thickBot="1" x14ac:dyDescent="0.3">
      <c r="A432" s="2"/>
      <c r="B432" s="3"/>
      <c r="C432" s="3"/>
      <c r="D432" s="7">
        <v>7</v>
      </c>
      <c r="E432" s="4" t="s">
        <v>21</v>
      </c>
      <c r="F432" s="7">
        <v>7</v>
      </c>
      <c r="G432" s="7"/>
      <c r="H432" s="7"/>
      <c r="I432" s="7"/>
      <c r="J432" s="68">
        <f t="shared" si="47"/>
        <v>100</v>
      </c>
    </row>
    <row r="433" spans="1:10" ht="15.75" thickBot="1" x14ac:dyDescent="0.3">
      <c r="A433" s="2"/>
      <c r="B433" s="3"/>
      <c r="C433" s="3"/>
      <c r="D433" s="7">
        <v>8</v>
      </c>
      <c r="E433" s="4" t="s">
        <v>27</v>
      </c>
      <c r="F433" s="7">
        <v>7</v>
      </c>
      <c r="G433" s="7"/>
      <c r="H433" s="7"/>
      <c r="I433" s="7"/>
      <c r="J433" s="68">
        <f t="shared" si="47"/>
        <v>100</v>
      </c>
    </row>
    <row r="434" spans="1:10" ht="15.75" thickBot="1" x14ac:dyDescent="0.3">
      <c r="A434" s="2"/>
      <c r="B434" s="3"/>
      <c r="C434" s="3"/>
      <c r="D434" s="7">
        <v>9</v>
      </c>
      <c r="E434" s="4" t="s">
        <v>15</v>
      </c>
      <c r="F434" s="7">
        <v>7</v>
      </c>
      <c r="G434" s="7"/>
      <c r="H434" s="7"/>
      <c r="I434" s="7"/>
      <c r="J434" s="68">
        <f t="shared" si="47"/>
        <v>100</v>
      </c>
    </row>
    <row r="435" spans="1:10" ht="23.25" thickBot="1" x14ac:dyDescent="0.3">
      <c r="A435" s="2"/>
      <c r="B435" s="3"/>
      <c r="C435" s="3"/>
      <c r="D435" s="7">
        <v>10</v>
      </c>
      <c r="E435" s="4" t="s">
        <v>16</v>
      </c>
      <c r="F435" s="7">
        <v>7</v>
      </c>
      <c r="G435" s="7"/>
      <c r="H435" s="7"/>
      <c r="I435" s="7"/>
      <c r="J435" s="68">
        <f t="shared" si="47"/>
        <v>100</v>
      </c>
    </row>
    <row r="436" spans="1:10" ht="15.75" thickBot="1" x14ac:dyDescent="0.3">
      <c r="A436" s="2"/>
      <c r="B436" s="3"/>
      <c r="C436" s="3"/>
      <c r="D436" s="7">
        <v>11</v>
      </c>
      <c r="E436" s="4" t="s">
        <v>20</v>
      </c>
      <c r="F436" s="7">
        <v>7</v>
      </c>
      <c r="G436" s="7"/>
      <c r="H436" s="7"/>
      <c r="I436" s="7"/>
      <c r="J436" s="68">
        <f t="shared" si="47"/>
        <v>100</v>
      </c>
    </row>
    <row r="437" spans="1:10" ht="15.75" thickBot="1" x14ac:dyDescent="0.3">
      <c r="A437" s="2"/>
      <c r="B437" s="3"/>
      <c r="C437" s="3"/>
      <c r="D437" s="7">
        <v>12</v>
      </c>
      <c r="E437" s="4" t="s">
        <v>22</v>
      </c>
      <c r="F437" s="7">
        <v>7</v>
      </c>
      <c r="G437" s="7"/>
      <c r="H437" s="7"/>
      <c r="I437" s="7"/>
      <c r="J437" s="68">
        <f t="shared" si="47"/>
        <v>100</v>
      </c>
    </row>
    <row r="438" spans="1:10" ht="15.75" thickBot="1" x14ac:dyDescent="0.3">
      <c r="A438" s="2"/>
      <c r="B438" s="3"/>
      <c r="C438" s="3"/>
      <c r="D438" s="7">
        <v>13</v>
      </c>
      <c r="E438" s="4" t="s">
        <v>17</v>
      </c>
      <c r="F438" s="7">
        <v>7</v>
      </c>
      <c r="G438" s="7"/>
      <c r="H438" s="7"/>
      <c r="I438" s="7"/>
      <c r="J438" s="68">
        <f t="shared" si="47"/>
        <v>100</v>
      </c>
    </row>
    <row r="439" spans="1:10" ht="15.75" thickBot="1" x14ac:dyDescent="0.3">
      <c r="A439" s="2"/>
      <c r="B439" s="3"/>
      <c r="C439" s="3"/>
      <c r="D439" s="7">
        <v>14</v>
      </c>
      <c r="E439" s="4" t="s">
        <v>18</v>
      </c>
      <c r="F439" s="7">
        <v>7</v>
      </c>
      <c r="G439" s="7"/>
      <c r="H439" s="7"/>
      <c r="I439" s="7"/>
      <c r="J439" s="68">
        <f t="shared" si="47"/>
        <v>100</v>
      </c>
    </row>
    <row r="440" spans="1:10" ht="15.75" thickBot="1" x14ac:dyDescent="0.3">
      <c r="A440" s="2"/>
      <c r="B440" s="3"/>
      <c r="C440" s="3"/>
      <c r="D440" s="7">
        <v>15</v>
      </c>
      <c r="E440" s="4" t="s">
        <v>19</v>
      </c>
      <c r="F440" s="7">
        <v>7</v>
      </c>
      <c r="G440" s="7"/>
      <c r="H440" s="7"/>
      <c r="I440" s="7"/>
      <c r="J440" s="68">
        <f t="shared" si="47"/>
        <v>100</v>
      </c>
    </row>
    <row r="441" spans="1:10" ht="15.75" thickBot="1" x14ac:dyDescent="0.3">
      <c r="A441" s="2"/>
      <c r="B441" s="3"/>
      <c r="C441" s="3"/>
      <c r="D441" s="7"/>
      <c r="E441" s="4" t="s">
        <v>6</v>
      </c>
      <c r="F441" s="79">
        <f>SUM(F426:F440)/15</f>
        <v>7</v>
      </c>
      <c r="G441" s="79">
        <f t="shared" ref="G441:I441" si="48">SUM(G426:G440)/15</f>
        <v>0</v>
      </c>
      <c r="H441" s="79">
        <f t="shared" si="48"/>
        <v>0</v>
      </c>
      <c r="I441" s="79">
        <f t="shared" si="48"/>
        <v>0</v>
      </c>
      <c r="J441" s="80">
        <f>SUM(J426:J440)/15</f>
        <v>100</v>
      </c>
    </row>
    <row r="442" spans="1:10" ht="36" x14ac:dyDescent="0.25">
      <c r="A442" s="222" t="s">
        <v>371</v>
      </c>
      <c r="B442" s="307">
        <v>10</v>
      </c>
      <c r="C442" s="267">
        <v>7</v>
      </c>
      <c r="D442" s="9">
        <v>21</v>
      </c>
      <c r="E442" s="268"/>
      <c r="F442" s="267">
        <v>3</v>
      </c>
      <c r="G442" s="267">
        <v>2</v>
      </c>
      <c r="H442" s="13">
        <v>1</v>
      </c>
      <c r="I442" s="13">
        <v>0</v>
      </c>
      <c r="J442" s="263" t="s">
        <v>62</v>
      </c>
    </row>
    <row r="443" spans="1:10" ht="15.75" thickBot="1" x14ac:dyDescent="0.3">
      <c r="A443" s="220" t="s">
        <v>175</v>
      </c>
      <c r="B443" s="260"/>
      <c r="C443" s="260"/>
      <c r="D443" s="34"/>
      <c r="E443" s="262"/>
      <c r="F443" s="260"/>
      <c r="G443" s="260"/>
      <c r="H443" s="13"/>
      <c r="I443" s="14"/>
      <c r="J443" s="264"/>
    </row>
    <row r="444" spans="1:10" ht="15.75" thickBot="1" x14ac:dyDescent="0.3">
      <c r="A444" s="2"/>
      <c r="B444" s="3"/>
      <c r="C444" s="3"/>
      <c r="D444" s="7">
        <v>1</v>
      </c>
      <c r="E444" s="4" t="s">
        <v>9</v>
      </c>
      <c r="F444" s="7">
        <v>7</v>
      </c>
      <c r="G444" s="38"/>
      <c r="H444" s="44"/>
      <c r="I444" s="7"/>
      <c r="J444" s="68">
        <f>SUM((F444*3+G444*2+H444*1+I444*0)*100/21)</f>
        <v>100</v>
      </c>
    </row>
    <row r="445" spans="1:10" ht="23.25" thickBot="1" x14ac:dyDescent="0.3">
      <c r="A445" s="2"/>
      <c r="B445" s="3"/>
      <c r="C445" s="3"/>
      <c r="D445" s="7">
        <v>2</v>
      </c>
      <c r="E445" s="4" t="s">
        <v>10</v>
      </c>
      <c r="F445" s="7">
        <v>7</v>
      </c>
      <c r="G445" s="7"/>
      <c r="H445" s="7"/>
      <c r="I445" s="7"/>
      <c r="J445" s="68">
        <f t="shared" ref="J445:J458" si="49">SUM((F445*3+G445*2+H445*1+I445*0)*100/21)</f>
        <v>100</v>
      </c>
    </row>
    <row r="446" spans="1:10" ht="15.75" thickBot="1" x14ac:dyDescent="0.3">
      <c r="A446" s="2"/>
      <c r="B446" s="3"/>
      <c r="C446" s="3"/>
      <c r="D446" s="7">
        <v>3</v>
      </c>
      <c r="E446" s="4" t="s">
        <v>11</v>
      </c>
      <c r="F446" s="7">
        <v>7</v>
      </c>
      <c r="G446" s="7"/>
      <c r="H446" s="7"/>
      <c r="I446" s="7"/>
      <c r="J446" s="68">
        <f t="shared" si="49"/>
        <v>100</v>
      </c>
    </row>
    <row r="447" spans="1:10" ht="15.75" thickBot="1" x14ac:dyDescent="0.3">
      <c r="A447" s="2"/>
      <c r="B447" s="3"/>
      <c r="C447" s="3"/>
      <c r="D447" s="7">
        <v>4</v>
      </c>
      <c r="E447" s="4" t="s">
        <v>12</v>
      </c>
      <c r="F447" s="7">
        <v>7</v>
      </c>
      <c r="G447" s="7"/>
      <c r="H447" s="7"/>
      <c r="I447" s="7"/>
      <c r="J447" s="68">
        <f t="shared" si="49"/>
        <v>100</v>
      </c>
    </row>
    <row r="448" spans="1:10" ht="15.75" thickBot="1" x14ac:dyDescent="0.3">
      <c r="A448" s="2"/>
      <c r="B448" s="3"/>
      <c r="C448" s="3"/>
      <c r="D448" s="7">
        <v>5</v>
      </c>
      <c r="E448" s="4" t="s">
        <v>13</v>
      </c>
      <c r="F448" s="7">
        <v>7</v>
      </c>
      <c r="G448" s="7"/>
      <c r="H448" s="7"/>
      <c r="I448" s="7"/>
      <c r="J448" s="68">
        <f t="shared" si="49"/>
        <v>100</v>
      </c>
    </row>
    <row r="449" spans="1:10" ht="15.75" thickBot="1" x14ac:dyDescent="0.3">
      <c r="A449" s="2"/>
      <c r="B449" s="3"/>
      <c r="C449" s="3"/>
      <c r="D449" s="7">
        <v>6</v>
      </c>
      <c r="E449" s="4" t="s">
        <v>14</v>
      </c>
      <c r="F449" s="7">
        <v>7</v>
      </c>
      <c r="G449" s="7"/>
      <c r="H449" s="7"/>
      <c r="I449" s="7"/>
      <c r="J449" s="68">
        <f t="shared" si="49"/>
        <v>100</v>
      </c>
    </row>
    <row r="450" spans="1:10" ht="15.75" thickBot="1" x14ac:dyDescent="0.3">
      <c r="A450" s="2"/>
      <c r="B450" s="3"/>
      <c r="C450" s="3"/>
      <c r="D450" s="7">
        <v>7</v>
      </c>
      <c r="E450" s="4" t="s">
        <v>21</v>
      </c>
      <c r="F450" s="7">
        <v>7</v>
      </c>
      <c r="G450" s="7"/>
      <c r="H450" s="7"/>
      <c r="I450" s="7"/>
      <c r="J450" s="68">
        <f t="shared" si="49"/>
        <v>100</v>
      </c>
    </row>
    <row r="451" spans="1:10" ht="15.75" thickBot="1" x14ac:dyDescent="0.3">
      <c r="A451" s="2"/>
      <c r="B451" s="3"/>
      <c r="C451" s="3"/>
      <c r="D451" s="7">
        <v>8</v>
      </c>
      <c r="E451" s="4" t="s">
        <v>27</v>
      </c>
      <c r="F451" s="7">
        <v>7</v>
      </c>
      <c r="G451" s="7"/>
      <c r="H451" s="7"/>
      <c r="I451" s="7"/>
      <c r="J451" s="68">
        <f t="shared" si="49"/>
        <v>100</v>
      </c>
    </row>
    <row r="452" spans="1:10" ht="15.75" thickBot="1" x14ac:dyDescent="0.3">
      <c r="A452" s="2"/>
      <c r="B452" s="3"/>
      <c r="C452" s="3"/>
      <c r="D452" s="7">
        <v>9</v>
      </c>
      <c r="E452" s="4" t="s">
        <v>15</v>
      </c>
      <c r="F452" s="7">
        <v>7</v>
      </c>
      <c r="G452" s="7"/>
      <c r="H452" s="7"/>
      <c r="I452" s="7"/>
      <c r="J452" s="68">
        <f t="shared" si="49"/>
        <v>100</v>
      </c>
    </row>
    <row r="453" spans="1:10" ht="23.25" thickBot="1" x14ac:dyDescent="0.3">
      <c r="A453" s="2"/>
      <c r="B453" s="3"/>
      <c r="C453" s="3"/>
      <c r="D453" s="7">
        <v>10</v>
      </c>
      <c r="E453" s="4" t="s">
        <v>16</v>
      </c>
      <c r="F453" s="7">
        <v>7</v>
      </c>
      <c r="G453" s="7"/>
      <c r="H453" s="7"/>
      <c r="I453" s="7"/>
      <c r="J453" s="68">
        <f t="shared" si="49"/>
        <v>100</v>
      </c>
    </row>
    <row r="454" spans="1:10" ht="15.75" thickBot="1" x14ac:dyDescent="0.3">
      <c r="A454" s="2"/>
      <c r="B454" s="3"/>
      <c r="C454" s="3"/>
      <c r="D454" s="7">
        <v>11</v>
      </c>
      <c r="E454" s="4" t="s">
        <v>20</v>
      </c>
      <c r="F454" s="7">
        <v>7</v>
      </c>
      <c r="G454" s="7"/>
      <c r="H454" s="7"/>
      <c r="I454" s="7"/>
      <c r="J454" s="68">
        <f t="shared" si="49"/>
        <v>100</v>
      </c>
    </row>
    <row r="455" spans="1:10" ht="15.75" thickBot="1" x14ac:dyDescent="0.3">
      <c r="A455" s="2"/>
      <c r="B455" s="3"/>
      <c r="C455" s="3"/>
      <c r="D455" s="7">
        <v>12</v>
      </c>
      <c r="E455" s="4" t="s">
        <v>22</v>
      </c>
      <c r="F455" s="7">
        <v>7</v>
      </c>
      <c r="G455" s="7"/>
      <c r="H455" s="7"/>
      <c r="I455" s="7"/>
      <c r="J455" s="68">
        <f t="shared" si="49"/>
        <v>100</v>
      </c>
    </row>
    <row r="456" spans="1:10" ht="15.75" thickBot="1" x14ac:dyDescent="0.3">
      <c r="A456" s="2"/>
      <c r="B456" s="3"/>
      <c r="C456" s="3"/>
      <c r="D456" s="7">
        <v>13</v>
      </c>
      <c r="E456" s="4" t="s">
        <v>17</v>
      </c>
      <c r="F456" s="7">
        <v>7</v>
      </c>
      <c r="G456" s="7"/>
      <c r="H456" s="7"/>
      <c r="I456" s="7"/>
      <c r="J456" s="68">
        <f t="shared" si="49"/>
        <v>100</v>
      </c>
    </row>
    <row r="457" spans="1:10" ht="15.75" thickBot="1" x14ac:dyDescent="0.3">
      <c r="A457" s="2"/>
      <c r="B457" s="3"/>
      <c r="C457" s="3"/>
      <c r="D457" s="7">
        <v>14</v>
      </c>
      <c r="E457" s="4" t="s">
        <v>18</v>
      </c>
      <c r="F457" s="7">
        <v>7</v>
      </c>
      <c r="G457" s="7"/>
      <c r="H457" s="7"/>
      <c r="I457" s="7"/>
      <c r="J457" s="68">
        <f t="shared" si="49"/>
        <v>100</v>
      </c>
    </row>
    <row r="458" spans="1:10" ht="15.75" thickBot="1" x14ac:dyDescent="0.3">
      <c r="A458" s="2"/>
      <c r="B458" s="3"/>
      <c r="C458" s="3"/>
      <c r="D458" s="7">
        <v>15</v>
      </c>
      <c r="E458" s="4" t="s">
        <v>19</v>
      </c>
      <c r="F458" s="7">
        <v>7</v>
      </c>
      <c r="G458" s="7"/>
      <c r="H458" s="7"/>
      <c r="I458" s="7"/>
      <c r="J458" s="68">
        <f t="shared" si="49"/>
        <v>100</v>
      </c>
    </row>
    <row r="459" spans="1:10" ht="15.75" thickBot="1" x14ac:dyDescent="0.3">
      <c r="A459" s="2"/>
      <c r="B459" s="3"/>
      <c r="C459" s="3"/>
      <c r="D459" s="7"/>
      <c r="E459" s="4" t="s">
        <v>6</v>
      </c>
      <c r="F459" s="79">
        <f>SUM(F444:F458)/15</f>
        <v>7</v>
      </c>
      <c r="G459" s="79">
        <f t="shared" ref="G459:I459" si="50">SUM(G444:G458)/15</f>
        <v>0</v>
      </c>
      <c r="H459" s="79">
        <f t="shared" si="50"/>
        <v>0</v>
      </c>
      <c r="I459" s="79">
        <f t="shared" si="50"/>
        <v>0</v>
      </c>
      <c r="J459" s="80">
        <f>SUM(J444:J458)/15</f>
        <v>100</v>
      </c>
    </row>
    <row r="460" spans="1:10" ht="36" x14ac:dyDescent="0.25">
      <c r="A460" s="222" t="s">
        <v>372</v>
      </c>
      <c r="B460" s="307">
        <v>10</v>
      </c>
      <c r="C460" s="267">
        <v>7</v>
      </c>
      <c r="D460" s="9">
        <v>21</v>
      </c>
      <c r="E460" s="268"/>
      <c r="F460" s="267">
        <v>3</v>
      </c>
      <c r="G460" s="267">
        <v>2</v>
      </c>
      <c r="H460" s="13">
        <v>1</v>
      </c>
      <c r="I460" s="13">
        <v>0</v>
      </c>
      <c r="J460" s="263" t="s">
        <v>62</v>
      </c>
    </row>
    <row r="461" spans="1:10" ht="15.75" thickBot="1" x14ac:dyDescent="0.3">
      <c r="A461" s="220" t="s">
        <v>185</v>
      </c>
      <c r="B461" s="260"/>
      <c r="C461" s="260"/>
      <c r="D461" s="34"/>
      <c r="E461" s="262"/>
      <c r="F461" s="260"/>
      <c r="G461" s="260"/>
      <c r="H461" s="13"/>
      <c r="I461" s="14"/>
      <c r="J461" s="264"/>
    </row>
    <row r="462" spans="1:10" ht="15.75" thickBot="1" x14ac:dyDescent="0.3">
      <c r="A462" s="2"/>
      <c r="B462" s="3"/>
      <c r="C462" s="3"/>
      <c r="D462" s="7">
        <v>1</v>
      </c>
      <c r="E462" s="4" t="s">
        <v>9</v>
      </c>
      <c r="F462" s="7">
        <v>5</v>
      </c>
      <c r="G462" s="38"/>
      <c r="H462" s="24">
        <v>1</v>
      </c>
      <c r="I462" s="7">
        <v>1</v>
      </c>
      <c r="J462" s="68">
        <f>SUM((F462*3+G462*2+H462*1+I462*0)*100/21)</f>
        <v>76.19047619047619</v>
      </c>
    </row>
    <row r="463" spans="1:10" ht="23.25" thickBot="1" x14ac:dyDescent="0.3">
      <c r="A463" s="2"/>
      <c r="B463" s="3"/>
      <c r="C463" s="3"/>
      <c r="D463" s="7">
        <v>2</v>
      </c>
      <c r="E463" s="4" t="s">
        <v>10</v>
      </c>
      <c r="F463" s="7">
        <v>5</v>
      </c>
      <c r="G463" s="7"/>
      <c r="H463" s="7">
        <v>1</v>
      </c>
      <c r="I463" s="7">
        <v>1</v>
      </c>
      <c r="J463" s="68">
        <f t="shared" ref="J463:J476" si="51">SUM((F463*3+G463*2+H463*1+I463*0)*100/21)</f>
        <v>76.19047619047619</v>
      </c>
    </row>
    <row r="464" spans="1:10" ht="15.75" thickBot="1" x14ac:dyDescent="0.3">
      <c r="A464" s="2"/>
      <c r="B464" s="3"/>
      <c r="C464" s="3"/>
      <c r="D464" s="7">
        <v>3</v>
      </c>
      <c r="E464" s="4" t="s">
        <v>11</v>
      </c>
      <c r="F464" s="7">
        <v>5</v>
      </c>
      <c r="G464" s="7">
        <v>1</v>
      </c>
      <c r="H464" s="7">
        <v>1</v>
      </c>
      <c r="I464" s="7"/>
      <c r="J464" s="68">
        <f t="shared" si="51"/>
        <v>85.714285714285708</v>
      </c>
    </row>
    <row r="465" spans="1:10" ht="15.75" thickBot="1" x14ac:dyDescent="0.3">
      <c r="A465" s="2"/>
      <c r="B465" s="3"/>
      <c r="C465" s="3"/>
      <c r="D465" s="7">
        <v>4</v>
      </c>
      <c r="E465" s="4" t="s">
        <v>12</v>
      </c>
      <c r="F465" s="7">
        <v>5</v>
      </c>
      <c r="G465" s="7"/>
      <c r="H465" s="7">
        <v>1</v>
      </c>
      <c r="I465" s="7">
        <v>1</v>
      </c>
      <c r="J465" s="68">
        <f t="shared" si="51"/>
        <v>76.19047619047619</v>
      </c>
    </row>
    <row r="466" spans="1:10" ht="15.75" thickBot="1" x14ac:dyDescent="0.3">
      <c r="A466" s="2"/>
      <c r="B466" s="3"/>
      <c r="C466" s="3"/>
      <c r="D466" s="7">
        <v>5</v>
      </c>
      <c r="E466" s="4" t="s">
        <v>13</v>
      </c>
      <c r="F466" s="7">
        <v>5</v>
      </c>
      <c r="G466" s="7"/>
      <c r="H466" s="7">
        <v>1</v>
      </c>
      <c r="I466" s="7">
        <v>1</v>
      </c>
      <c r="J466" s="68">
        <f t="shared" si="51"/>
        <v>76.19047619047619</v>
      </c>
    </row>
    <row r="467" spans="1:10" ht="15.75" thickBot="1" x14ac:dyDescent="0.3">
      <c r="A467" s="2"/>
      <c r="B467" s="3"/>
      <c r="C467" s="3"/>
      <c r="D467" s="7">
        <v>6</v>
      </c>
      <c r="E467" s="4" t="s">
        <v>14</v>
      </c>
      <c r="F467" s="7">
        <v>5</v>
      </c>
      <c r="G467" s="7"/>
      <c r="H467" s="7">
        <v>1</v>
      </c>
      <c r="I467" s="7">
        <v>1</v>
      </c>
      <c r="J467" s="68">
        <f t="shared" si="51"/>
        <v>76.19047619047619</v>
      </c>
    </row>
    <row r="468" spans="1:10" ht="15.75" thickBot="1" x14ac:dyDescent="0.3">
      <c r="A468" s="2"/>
      <c r="B468" s="3"/>
      <c r="C468" s="3"/>
      <c r="D468" s="7">
        <v>7</v>
      </c>
      <c r="E468" s="4" t="s">
        <v>21</v>
      </c>
      <c r="F468" s="7">
        <v>5</v>
      </c>
      <c r="G468" s="7"/>
      <c r="H468" s="7">
        <v>1</v>
      </c>
      <c r="I468" s="7">
        <v>1</v>
      </c>
      <c r="J468" s="68">
        <f t="shared" si="51"/>
        <v>76.19047619047619</v>
      </c>
    </row>
    <row r="469" spans="1:10" ht="15.75" thickBot="1" x14ac:dyDescent="0.3">
      <c r="A469" s="2"/>
      <c r="B469" s="3"/>
      <c r="C469" s="3"/>
      <c r="D469" s="7">
        <v>8</v>
      </c>
      <c r="E469" s="4" t="s">
        <v>27</v>
      </c>
      <c r="F469" s="7">
        <v>5</v>
      </c>
      <c r="G469" s="7"/>
      <c r="H469" s="7">
        <v>2</v>
      </c>
      <c r="I469" s="7"/>
      <c r="J469" s="68">
        <f t="shared" si="51"/>
        <v>80.952380952380949</v>
      </c>
    </row>
    <row r="470" spans="1:10" ht="15.75" thickBot="1" x14ac:dyDescent="0.3">
      <c r="A470" s="2"/>
      <c r="B470" s="3"/>
      <c r="C470" s="3"/>
      <c r="D470" s="7">
        <v>9</v>
      </c>
      <c r="E470" s="4" t="s">
        <v>15</v>
      </c>
      <c r="F470" s="7">
        <v>5</v>
      </c>
      <c r="G470" s="7"/>
      <c r="H470" s="7">
        <v>1</v>
      </c>
      <c r="I470" s="7">
        <v>1</v>
      </c>
      <c r="J470" s="68">
        <f t="shared" si="51"/>
        <v>76.19047619047619</v>
      </c>
    </row>
    <row r="471" spans="1:10" ht="23.25" thickBot="1" x14ac:dyDescent="0.3">
      <c r="A471" s="2"/>
      <c r="B471" s="3"/>
      <c r="C471" s="3"/>
      <c r="D471" s="7">
        <v>10</v>
      </c>
      <c r="E471" s="4" t="s">
        <v>16</v>
      </c>
      <c r="F471" s="7">
        <v>5</v>
      </c>
      <c r="G471" s="7"/>
      <c r="H471" s="7">
        <v>1</v>
      </c>
      <c r="I471" s="7">
        <v>1</v>
      </c>
      <c r="J471" s="68">
        <f t="shared" si="51"/>
        <v>76.19047619047619</v>
      </c>
    </row>
    <row r="472" spans="1:10" ht="15.75" thickBot="1" x14ac:dyDescent="0.3">
      <c r="A472" s="2"/>
      <c r="B472" s="3"/>
      <c r="C472" s="3"/>
      <c r="D472" s="7">
        <v>11</v>
      </c>
      <c r="E472" s="4" t="s">
        <v>20</v>
      </c>
      <c r="F472" s="7">
        <v>5</v>
      </c>
      <c r="G472" s="7"/>
      <c r="H472" s="7">
        <v>1</v>
      </c>
      <c r="I472" s="7">
        <v>1</v>
      </c>
      <c r="J472" s="68">
        <f t="shared" si="51"/>
        <v>76.19047619047619</v>
      </c>
    </row>
    <row r="473" spans="1:10" ht="15.75" thickBot="1" x14ac:dyDescent="0.3">
      <c r="A473" s="2"/>
      <c r="B473" s="3"/>
      <c r="C473" s="3"/>
      <c r="D473" s="7">
        <v>12</v>
      </c>
      <c r="E473" s="4" t="s">
        <v>22</v>
      </c>
      <c r="F473" s="7">
        <v>5</v>
      </c>
      <c r="G473" s="7">
        <v>1</v>
      </c>
      <c r="H473" s="7">
        <v>1</v>
      </c>
      <c r="I473" s="7"/>
      <c r="J473" s="68">
        <f t="shared" si="51"/>
        <v>85.714285714285708</v>
      </c>
    </row>
    <row r="474" spans="1:10" ht="15.75" thickBot="1" x14ac:dyDescent="0.3">
      <c r="A474" s="2"/>
      <c r="B474" s="3"/>
      <c r="C474" s="3"/>
      <c r="D474" s="7">
        <v>13</v>
      </c>
      <c r="E474" s="4" t="s">
        <v>17</v>
      </c>
      <c r="F474" s="7">
        <v>5</v>
      </c>
      <c r="G474" s="7"/>
      <c r="H474" s="7">
        <v>2</v>
      </c>
      <c r="I474" s="7"/>
      <c r="J474" s="68">
        <f t="shared" si="51"/>
        <v>80.952380952380949</v>
      </c>
    </row>
    <row r="475" spans="1:10" ht="15.75" thickBot="1" x14ac:dyDescent="0.3">
      <c r="A475" s="2"/>
      <c r="B475" s="3"/>
      <c r="C475" s="3"/>
      <c r="D475" s="7">
        <v>14</v>
      </c>
      <c r="E475" s="4" t="s">
        <v>18</v>
      </c>
      <c r="F475" s="7">
        <v>5</v>
      </c>
      <c r="G475" s="7"/>
      <c r="H475" s="7">
        <v>1</v>
      </c>
      <c r="I475" s="7">
        <v>1</v>
      </c>
      <c r="J475" s="68">
        <f t="shared" si="51"/>
        <v>76.19047619047619</v>
      </c>
    </row>
    <row r="476" spans="1:10" ht="15.75" thickBot="1" x14ac:dyDescent="0.3">
      <c r="A476" s="2"/>
      <c r="B476" s="3"/>
      <c r="C476" s="3"/>
      <c r="D476" s="7">
        <v>15</v>
      </c>
      <c r="E476" s="4" t="s">
        <v>19</v>
      </c>
      <c r="F476" s="7">
        <v>5</v>
      </c>
      <c r="G476" s="7"/>
      <c r="H476" s="7">
        <v>2</v>
      </c>
      <c r="I476" s="7"/>
      <c r="J476" s="68">
        <f t="shared" si="51"/>
        <v>80.952380952380949</v>
      </c>
    </row>
    <row r="477" spans="1:10" ht="15.75" thickBot="1" x14ac:dyDescent="0.3">
      <c r="A477" s="2"/>
      <c r="B477" s="3"/>
      <c r="C477" s="3"/>
      <c r="D477" s="7"/>
      <c r="E477" s="4" t="s">
        <v>6</v>
      </c>
      <c r="F477" s="79">
        <f>SUM(F462:F476)/15</f>
        <v>5</v>
      </c>
      <c r="G477" s="79">
        <f t="shared" ref="G477:I477" si="52">SUM(G462:G476)/15</f>
        <v>0.13333333333333333</v>
      </c>
      <c r="H477" s="79">
        <f t="shared" si="52"/>
        <v>1.2</v>
      </c>
      <c r="I477" s="79">
        <f t="shared" si="52"/>
        <v>0.66666666666666663</v>
      </c>
      <c r="J477" s="80">
        <f>SUM(J462:J476)/15</f>
        <v>78.412698412698404</v>
      </c>
    </row>
    <row r="478" spans="1:10" ht="36" x14ac:dyDescent="0.25">
      <c r="A478" s="222" t="s">
        <v>373</v>
      </c>
      <c r="B478" s="307">
        <v>10</v>
      </c>
      <c r="C478" s="267">
        <v>7</v>
      </c>
      <c r="D478" s="9">
        <v>21</v>
      </c>
      <c r="E478" s="268"/>
      <c r="F478" s="267">
        <v>3</v>
      </c>
      <c r="G478" s="267">
        <v>2</v>
      </c>
      <c r="H478" s="13">
        <v>1</v>
      </c>
      <c r="I478" s="13">
        <v>0</v>
      </c>
      <c r="J478" s="263" t="s">
        <v>62</v>
      </c>
    </row>
    <row r="479" spans="1:10" ht="15.75" thickBot="1" x14ac:dyDescent="0.3">
      <c r="A479" s="34" t="s">
        <v>32</v>
      </c>
      <c r="B479" s="260"/>
      <c r="C479" s="260"/>
      <c r="D479" s="34"/>
      <c r="E479" s="262"/>
      <c r="F479" s="260"/>
      <c r="G479" s="267"/>
      <c r="H479" s="13"/>
      <c r="I479" s="14"/>
      <c r="J479" s="264"/>
    </row>
    <row r="480" spans="1:10" ht="15.75" thickBot="1" x14ac:dyDescent="0.3">
      <c r="A480" s="2"/>
      <c r="B480" s="3"/>
      <c r="C480" s="3"/>
      <c r="D480" s="7">
        <v>1</v>
      </c>
      <c r="E480" s="4" t="s">
        <v>9</v>
      </c>
      <c r="F480" s="38">
        <v>5</v>
      </c>
      <c r="G480" s="45">
        <v>2</v>
      </c>
      <c r="H480" s="40"/>
      <c r="I480" s="7"/>
      <c r="J480" s="68">
        <f>SUM((F480*3+G480*2+H480*1+I480*0)*100/21)</f>
        <v>90.476190476190482</v>
      </c>
    </row>
    <row r="481" spans="1:10" ht="23.25" thickBot="1" x14ac:dyDescent="0.3">
      <c r="A481" s="2"/>
      <c r="B481" s="3"/>
      <c r="C481" s="3"/>
      <c r="D481" s="7">
        <v>2</v>
      </c>
      <c r="E481" s="4" t="s">
        <v>10</v>
      </c>
      <c r="F481" s="38">
        <v>5</v>
      </c>
      <c r="G481" s="24">
        <v>2</v>
      </c>
      <c r="H481" s="7"/>
      <c r="I481" s="7"/>
      <c r="J481" s="68">
        <f t="shared" ref="J481:J494" si="53">SUM((F481*3+G481*2+H481*1+I481*0)*100/21)</f>
        <v>90.476190476190482</v>
      </c>
    </row>
    <row r="482" spans="1:10" ht="15.75" thickBot="1" x14ac:dyDescent="0.3">
      <c r="A482" s="2"/>
      <c r="B482" s="3"/>
      <c r="C482" s="3"/>
      <c r="D482" s="7">
        <v>3</v>
      </c>
      <c r="E482" s="4" t="s">
        <v>11</v>
      </c>
      <c r="F482" s="38">
        <v>5</v>
      </c>
      <c r="G482" s="46">
        <v>2</v>
      </c>
      <c r="H482" s="7"/>
      <c r="I482" s="7"/>
      <c r="J482" s="68">
        <f t="shared" si="53"/>
        <v>90.476190476190482</v>
      </c>
    </row>
    <row r="483" spans="1:10" ht="15.75" thickBot="1" x14ac:dyDescent="0.3">
      <c r="A483" s="2"/>
      <c r="B483" s="3"/>
      <c r="C483" s="3"/>
      <c r="D483" s="7">
        <v>4</v>
      </c>
      <c r="E483" s="4" t="s">
        <v>12</v>
      </c>
      <c r="F483" s="38">
        <v>5</v>
      </c>
      <c r="G483" s="24">
        <v>2</v>
      </c>
      <c r="H483" s="7"/>
      <c r="I483" s="7"/>
      <c r="J483" s="68">
        <f t="shared" si="53"/>
        <v>90.476190476190482</v>
      </c>
    </row>
    <row r="484" spans="1:10" ht="15.75" thickBot="1" x14ac:dyDescent="0.3">
      <c r="A484" s="2"/>
      <c r="B484" s="3"/>
      <c r="C484" s="3"/>
      <c r="D484" s="7">
        <v>5</v>
      </c>
      <c r="E484" s="4" t="s">
        <v>13</v>
      </c>
      <c r="F484" s="38">
        <v>4</v>
      </c>
      <c r="G484" s="24">
        <v>3</v>
      </c>
      <c r="H484" s="7"/>
      <c r="I484" s="7"/>
      <c r="J484" s="68">
        <f t="shared" si="53"/>
        <v>85.714285714285708</v>
      </c>
    </row>
    <row r="485" spans="1:10" ht="15.75" thickBot="1" x14ac:dyDescent="0.3">
      <c r="A485" s="2"/>
      <c r="B485" s="3"/>
      <c r="C485" s="3"/>
      <c r="D485" s="7">
        <v>6</v>
      </c>
      <c r="E485" s="4" t="s">
        <v>14</v>
      </c>
      <c r="F485" s="38">
        <v>5</v>
      </c>
      <c r="G485" s="24">
        <v>2</v>
      </c>
      <c r="H485" s="7"/>
      <c r="I485" s="7"/>
      <c r="J485" s="68">
        <f t="shared" si="53"/>
        <v>90.476190476190482</v>
      </c>
    </row>
    <row r="486" spans="1:10" ht="15.75" thickBot="1" x14ac:dyDescent="0.3">
      <c r="A486" s="2"/>
      <c r="B486" s="3"/>
      <c r="C486" s="3"/>
      <c r="D486" s="7">
        <v>7</v>
      </c>
      <c r="E486" s="4" t="s">
        <v>21</v>
      </c>
      <c r="F486" s="38">
        <v>5</v>
      </c>
      <c r="G486" s="24">
        <v>2</v>
      </c>
      <c r="H486" s="7"/>
      <c r="I486" s="7"/>
      <c r="J486" s="68">
        <f t="shared" si="53"/>
        <v>90.476190476190482</v>
      </c>
    </row>
    <row r="487" spans="1:10" ht="15.75" thickBot="1" x14ac:dyDescent="0.3">
      <c r="A487" s="2"/>
      <c r="B487" s="3"/>
      <c r="C487" s="3"/>
      <c r="D487" s="7">
        <v>8</v>
      </c>
      <c r="E487" s="4" t="s">
        <v>27</v>
      </c>
      <c r="F487" s="38">
        <v>5</v>
      </c>
      <c r="G487" s="24">
        <v>2</v>
      </c>
      <c r="H487" s="7"/>
      <c r="I487" s="7"/>
      <c r="J487" s="68">
        <f t="shared" si="53"/>
        <v>90.476190476190482</v>
      </c>
    </row>
    <row r="488" spans="1:10" ht="15.75" thickBot="1" x14ac:dyDescent="0.3">
      <c r="A488" s="2"/>
      <c r="B488" s="3"/>
      <c r="C488" s="3"/>
      <c r="D488" s="7">
        <v>9</v>
      </c>
      <c r="E488" s="4" t="s">
        <v>15</v>
      </c>
      <c r="F488" s="38">
        <v>4</v>
      </c>
      <c r="G488" s="24">
        <v>3</v>
      </c>
      <c r="H488" s="7"/>
      <c r="I488" s="7"/>
      <c r="J488" s="68">
        <f t="shared" si="53"/>
        <v>85.714285714285708</v>
      </c>
    </row>
    <row r="489" spans="1:10" ht="23.25" thickBot="1" x14ac:dyDescent="0.3">
      <c r="A489" s="2"/>
      <c r="B489" s="3"/>
      <c r="C489" s="3"/>
      <c r="D489" s="7">
        <v>10</v>
      </c>
      <c r="E489" s="4" t="s">
        <v>16</v>
      </c>
      <c r="F489" s="38">
        <v>5</v>
      </c>
      <c r="G489" s="24">
        <v>2</v>
      </c>
      <c r="H489" s="7"/>
      <c r="I489" s="7"/>
      <c r="J489" s="68">
        <f t="shared" si="53"/>
        <v>90.476190476190482</v>
      </c>
    </row>
    <row r="490" spans="1:10" ht="15.75" thickBot="1" x14ac:dyDescent="0.3">
      <c r="A490" s="2"/>
      <c r="B490" s="3"/>
      <c r="C490" s="3"/>
      <c r="D490" s="7">
        <v>11</v>
      </c>
      <c r="E490" s="4" t="s">
        <v>20</v>
      </c>
      <c r="F490" s="38">
        <v>5</v>
      </c>
      <c r="G490" s="24">
        <v>2</v>
      </c>
      <c r="H490" s="7"/>
      <c r="I490" s="7"/>
      <c r="J490" s="68">
        <f t="shared" si="53"/>
        <v>90.476190476190482</v>
      </c>
    </row>
    <row r="491" spans="1:10" ht="15.75" thickBot="1" x14ac:dyDescent="0.3">
      <c r="A491" s="2"/>
      <c r="B491" s="3"/>
      <c r="C491" s="3"/>
      <c r="D491" s="7">
        <v>12</v>
      </c>
      <c r="E491" s="4" t="s">
        <v>22</v>
      </c>
      <c r="F491" s="38">
        <v>5</v>
      </c>
      <c r="G491" s="25">
        <v>2</v>
      </c>
      <c r="H491" s="7"/>
      <c r="I491" s="7"/>
      <c r="J491" s="68">
        <f t="shared" si="53"/>
        <v>90.476190476190482</v>
      </c>
    </row>
    <row r="492" spans="1:10" ht="15.75" thickBot="1" x14ac:dyDescent="0.3">
      <c r="A492" s="2"/>
      <c r="B492" s="3"/>
      <c r="C492" s="3"/>
      <c r="D492" s="7">
        <v>13</v>
      </c>
      <c r="E492" s="4" t="s">
        <v>17</v>
      </c>
      <c r="F492" s="38">
        <v>5</v>
      </c>
      <c r="G492" s="24">
        <v>2</v>
      </c>
      <c r="H492" s="7"/>
      <c r="I492" s="7"/>
      <c r="J492" s="68">
        <f t="shared" si="53"/>
        <v>90.476190476190482</v>
      </c>
    </row>
    <row r="493" spans="1:10" ht="15.75" thickBot="1" x14ac:dyDescent="0.3">
      <c r="A493" s="2"/>
      <c r="B493" s="3"/>
      <c r="C493" s="3"/>
      <c r="D493" s="7">
        <v>14</v>
      </c>
      <c r="E493" s="4" t="s">
        <v>18</v>
      </c>
      <c r="F493" s="38">
        <v>5</v>
      </c>
      <c r="G493" s="24">
        <v>2</v>
      </c>
      <c r="H493" s="7"/>
      <c r="I493" s="7"/>
      <c r="J493" s="68">
        <f t="shared" si="53"/>
        <v>90.476190476190482</v>
      </c>
    </row>
    <row r="494" spans="1:10" ht="15.75" thickBot="1" x14ac:dyDescent="0.3">
      <c r="A494" s="2"/>
      <c r="B494" s="3"/>
      <c r="C494" s="3"/>
      <c r="D494" s="7">
        <v>15</v>
      </c>
      <c r="E494" s="4" t="s">
        <v>19</v>
      </c>
      <c r="F494" s="38">
        <v>5</v>
      </c>
      <c r="G494" s="24">
        <v>2</v>
      </c>
      <c r="H494" s="7"/>
      <c r="I494" s="7"/>
      <c r="J494" s="68">
        <f t="shared" si="53"/>
        <v>90.476190476190482</v>
      </c>
    </row>
    <row r="495" spans="1:10" ht="15.75" thickBot="1" x14ac:dyDescent="0.3">
      <c r="A495" s="2"/>
      <c r="B495" s="3"/>
      <c r="C495" s="3"/>
      <c r="D495" s="7"/>
      <c r="E495" s="4" t="s">
        <v>6</v>
      </c>
      <c r="F495" s="79">
        <f>SUM(F480:F494)/15</f>
        <v>4.8666666666666663</v>
      </c>
      <c r="G495" s="79">
        <f t="shared" ref="G495:I495" si="54">SUM(G480:G494)/15</f>
        <v>2.1333333333333333</v>
      </c>
      <c r="H495" s="79">
        <f t="shared" si="54"/>
        <v>0</v>
      </c>
      <c r="I495" s="79">
        <f t="shared" si="54"/>
        <v>0</v>
      </c>
      <c r="J495" s="80">
        <f>SUM(J480:J494)/15</f>
        <v>89.841269841269821</v>
      </c>
    </row>
    <row r="496" spans="1:10" ht="24" x14ac:dyDescent="0.25">
      <c r="A496" s="222" t="s">
        <v>374</v>
      </c>
      <c r="B496" s="307">
        <v>10</v>
      </c>
      <c r="C496" s="267">
        <v>7</v>
      </c>
      <c r="D496" s="9">
        <v>21</v>
      </c>
      <c r="E496" s="268"/>
      <c r="F496" s="267">
        <v>3</v>
      </c>
      <c r="G496" s="267">
        <v>2</v>
      </c>
      <c r="H496" s="13">
        <v>1</v>
      </c>
      <c r="I496" s="13">
        <v>0</v>
      </c>
      <c r="J496" s="263" t="s">
        <v>62</v>
      </c>
    </row>
    <row r="497" spans="1:10" ht="15.75" thickBot="1" x14ac:dyDescent="0.3">
      <c r="A497" s="220" t="s">
        <v>187</v>
      </c>
      <c r="B497" s="260"/>
      <c r="C497" s="260"/>
      <c r="D497" s="34"/>
      <c r="E497" s="262"/>
      <c r="F497" s="260"/>
      <c r="G497" s="267"/>
      <c r="H497" s="13"/>
      <c r="I497" s="14"/>
      <c r="J497" s="264"/>
    </row>
    <row r="498" spans="1:10" ht="15.75" thickBot="1" x14ac:dyDescent="0.3">
      <c r="A498" s="2"/>
      <c r="B498" s="3"/>
      <c r="C498" s="3"/>
      <c r="D498" s="7">
        <v>1</v>
      </c>
      <c r="E498" s="4" t="s">
        <v>9</v>
      </c>
      <c r="F498" s="38">
        <v>5</v>
      </c>
      <c r="G498" s="45">
        <v>2</v>
      </c>
      <c r="H498" s="40"/>
      <c r="I498" s="7"/>
      <c r="J498" s="68">
        <f>SUM((F498*3+G498*2+H498*1+I498*0)*100/21)</f>
        <v>90.476190476190482</v>
      </c>
    </row>
    <row r="499" spans="1:10" ht="23.25" thickBot="1" x14ac:dyDescent="0.3">
      <c r="A499" s="2"/>
      <c r="B499" s="3"/>
      <c r="C499" s="3"/>
      <c r="D499" s="7">
        <v>2</v>
      </c>
      <c r="E499" s="4" t="s">
        <v>10</v>
      </c>
      <c r="F499" s="38">
        <v>5</v>
      </c>
      <c r="G499" s="45">
        <v>2</v>
      </c>
      <c r="H499" s="7"/>
      <c r="I499" s="7"/>
      <c r="J499" s="68">
        <f t="shared" ref="J499:J512" si="55">SUM((F499*3+G499*2+H499*1+I499*0)*100/21)</f>
        <v>90.476190476190482</v>
      </c>
    </row>
    <row r="500" spans="1:10" ht="15.75" thickBot="1" x14ac:dyDescent="0.3">
      <c r="A500" s="2"/>
      <c r="B500" s="3"/>
      <c r="C500" s="3"/>
      <c r="D500" s="7">
        <v>3</v>
      </c>
      <c r="E500" s="4" t="s">
        <v>11</v>
      </c>
      <c r="F500" s="38">
        <v>5</v>
      </c>
      <c r="G500" s="45">
        <v>2</v>
      </c>
      <c r="H500" s="7"/>
      <c r="I500" s="7"/>
      <c r="J500" s="68">
        <f t="shared" si="55"/>
        <v>90.476190476190482</v>
      </c>
    </row>
    <row r="501" spans="1:10" ht="15.75" thickBot="1" x14ac:dyDescent="0.3">
      <c r="A501" s="2"/>
      <c r="B501" s="3"/>
      <c r="C501" s="3"/>
      <c r="D501" s="7">
        <v>4</v>
      </c>
      <c r="E501" s="4" t="s">
        <v>12</v>
      </c>
      <c r="F501" s="38">
        <v>5</v>
      </c>
      <c r="G501" s="45">
        <v>2</v>
      </c>
      <c r="H501" s="7"/>
      <c r="I501" s="7"/>
      <c r="J501" s="68">
        <f t="shared" si="55"/>
        <v>90.476190476190482</v>
      </c>
    </row>
    <row r="502" spans="1:10" ht="15.75" thickBot="1" x14ac:dyDescent="0.3">
      <c r="A502" s="2"/>
      <c r="B502" s="3"/>
      <c r="C502" s="3"/>
      <c r="D502" s="7">
        <v>5</v>
      </c>
      <c r="E502" s="4" t="s">
        <v>13</v>
      </c>
      <c r="F502" s="38">
        <v>5</v>
      </c>
      <c r="G502" s="45">
        <v>2</v>
      </c>
      <c r="H502" s="7"/>
      <c r="I502" s="7"/>
      <c r="J502" s="68">
        <f t="shared" si="55"/>
        <v>90.476190476190482</v>
      </c>
    </row>
    <row r="503" spans="1:10" ht="15.75" thickBot="1" x14ac:dyDescent="0.3">
      <c r="A503" s="2"/>
      <c r="B503" s="3"/>
      <c r="C503" s="3"/>
      <c r="D503" s="7">
        <v>6</v>
      </c>
      <c r="E503" s="4" t="s">
        <v>14</v>
      </c>
      <c r="F503" s="38">
        <v>5</v>
      </c>
      <c r="G503" s="45">
        <v>2</v>
      </c>
      <c r="H503" s="7"/>
      <c r="I503" s="7"/>
      <c r="J503" s="68">
        <f t="shared" si="55"/>
        <v>90.476190476190482</v>
      </c>
    </row>
    <row r="504" spans="1:10" ht="15.75" thickBot="1" x14ac:dyDescent="0.3">
      <c r="A504" s="2"/>
      <c r="B504" s="3"/>
      <c r="C504" s="3"/>
      <c r="D504" s="7">
        <v>7</v>
      </c>
      <c r="E504" s="4" t="s">
        <v>21</v>
      </c>
      <c r="F504" s="38">
        <v>5</v>
      </c>
      <c r="G504" s="45">
        <v>2</v>
      </c>
      <c r="H504" s="7"/>
      <c r="I504" s="7"/>
      <c r="J504" s="68">
        <f t="shared" si="55"/>
        <v>90.476190476190482</v>
      </c>
    </row>
    <row r="505" spans="1:10" ht="15.75" thickBot="1" x14ac:dyDescent="0.3">
      <c r="A505" s="2"/>
      <c r="B505" s="3"/>
      <c r="C505" s="3"/>
      <c r="D505" s="7">
        <v>8</v>
      </c>
      <c r="E505" s="4" t="s">
        <v>27</v>
      </c>
      <c r="F505" s="38">
        <v>5</v>
      </c>
      <c r="G505" s="45">
        <v>2</v>
      </c>
      <c r="H505" s="7"/>
      <c r="I505" s="7"/>
      <c r="J505" s="68">
        <f t="shared" si="55"/>
        <v>90.476190476190482</v>
      </c>
    </row>
    <row r="506" spans="1:10" ht="15.75" thickBot="1" x14ac:dyDescent="0.3">
      <c r="A506" s="2"/>
      <c r="B506" s="3"/>
      <c r="C506" s="3"/>
      <c r="D506" s="7">
        <v>9</v>
      </c>
      <c r="E506" s="4" t="s">
        <v>15</v>
      </c>
      <c r="F506" s="38">
        <v>5</v>
      </c>
      <c r="G506" s="45">
        <v>2</v>
      </c>
      <c r="H506" s="7"/>
      <c r="I506" s="7"/>
      <c r="J506" s="68">
        <f t="shared" si="55"/>
        <v>90.476190476190482</v>
      </c>
    </row>
    <row r="507" spans="1:10" ht="23.25" thickBot="1" x14ac:dyDescent="0.3">
      <c r="A507" s="2"/>
      <c r="B507" s="3"/>
      <c r="C507" s="3"/>
      <c r="D507" s="7">
        <v>10</v>
      </c>
      <c r="E507" s="4" t="s">
        <v>16</v>
      </c>
      <c r="F507" s="38">
        <v>5</v>
      </c>
      <c r="G507" s="45">
        <v>2</v>
      </c>
      <c r="H507" s="7"/>
      <c r="I507" s="7"/>
      <c r="J507" s="68">
        <f t="shared" si="55"/>
        <v>90.476190476190482</v>
      </c>
    </row>
    <row r="508" spans="1:10" ht="15.75" thickBot="1" x14ac:dyDescent="0.3">
      <c r="A508" s="2"/>
      <c r="B508" s="3"/>
      <c r="C508" s="3"/>
      <c r="D508" s="7">
        <v>11</v>
      </c>
      <c r="E508" s="4" t="s">
        <v>20</v>
      </c>
      <c r="F508" s="38">
        <v>5</v>
      </c>
      <c r="G508" s="45">
        <v>2</v>
      </c>
      <c r="H508" s="7"/>
      <c r="I508" s="7"/>
      <c r="J508" s="68">
        <f t="shared" si="55"/>
        <v>90.476190476190482</v>
      </c>
    </row>
    <row r="509" spans="1:10" ht="15.75" thickBot="1" x14ac:dyDescent="0.3">
      <c r="A509" s="2"/>
      <c r="B509" s="3"/>
      <c r="C509" s="3"/>
      <c r="D509" s="7">
        <v>12</v>
      </c>
      <c r="E509" s="4" t="s">
        <v>22</v>
      </c>
      <c r="F509" s="38">
        <v>5</v>
      </c>
      <c r="G509" s="45">
        <v>2</v>
      </c>
      <c r="H509" s="7"/>
      <c r="I509" s="7"/>
      <c r="J509" s="68">
        <f t="shared" si="55"/>
        <v>90.476190476190482</v>
      </c>
    </row>
    <row r="510" spans="1:10" ht="15.75" thickBot="1" x14ac:dyDescent="0.3">
      <c r="A510" s="2"/>
      <c r="B510" s="3"/>
      <c r="C510" s="3"/>
      <c r="D510" s="7">
        <v>13</v>
      </c>
      <c r="E510" s="4" t="s">
        <v>17</v>
      </c>
      <c r="F510" s="38">
        <v>5</v>
      </c>
      <c r="G510" s="45">
        <v>2</v>
      </c>
      <c r="H510" s="7"/>
      <c r="I510" s="7"/>
      <c r="J510" s="68">
        <f t="shared" si="55"/>
        <v>90.476190476190482</v>
      </c>
    </row>
    <row r="511" spans="1:10" ht="15.75" thickBot="1" x14ac:dyDescent="0.3">
      <c r="A511" s="2"/>
      <c r="B511" s="3"/>
      <c r="C511" s="3"/>
      <c r="D511" s="7">
        <v>14</v>
      </c>
      <c r="E511" s="4" t="s">
        <v>18</v>
      </c>
      <c r="F511" s="38">
        <v>5</v>
      </c>
      <c r="G511" s="45">
        <v>2</v>
      </c>
      <c r="H511" s="7"/>
      <c r="I511" s="7"/>
      <c r="J511" s="68">
        <f t="shared" si="55"/>
        <v>90.476190476190482</v>
      </c>
    </row>
    <row r="512" spans="1:10" ht="15.75" thickBot="1" x14ac:dyDescent="0.3">
      <c r="A512" s="2"/>
      <c r="B512" s="3"/>
      <c r="C512" s="3"/>
      <c r="D512" s="7">
        <v>15</v>
      </c>
      <c r="E512" s="4" t="s">
        <v>19</v>
      </c>
      <c r="F512" s="38">
        <v>5</v>
      </c>
      <c r="G512" s="24">
        <v>2</v>
      </c>
      <c r="H512" s="7"/>
      <c r="I512" s="7"/>
      <c r="J512" s="68">
        <f t="shared" si="55"/>
        <v>90.476190476190482</v>
      </c>
    </row>
    <row r="513" spans="1:10" ht="15.75" thickBot="1" x14ac:dyDescent="0.3">
      <c r="A513" s="2"/>
      <c r="B513" s="3"/>
      <c r="C513" s="3"/>
      <c r="D513" s="7"/>
      <c r="E513" s="4" t="s">
        <v>6</v>
      </c>
      <c r="F513" s="79">
        <f>SUM(F498:F512)/15</f>
        <v>5</v>
      </c>
      <c r="G513" s="79">
        <f t="shared" ref="G513:I513" si="56">SUM(G498:G512)/15</f>
        <v>2</v>
      </c>
      <c r="H513" s="79">
        <f t="shared" si="56"/>
        <v>0</v>
      </c>
      <c r="I513" s="79">
        <f t="shared" si="56"/>
        <v>0</v>
      </c>
      <c r="J513" s="80">
        <f>SUM(J498:J512)/15</f>
        <v>90.476190476190453</v>
      </c>
    </row>
    <row r="514" spans="1:10" ht="15.75" thickBot="1" x14ac:dyDescent="0.3">
      <c r="J514" s="108">
        <f>SUM(J25,J43,J61,J79,J97,J115,J133,J151,J169,J187,J205,J223,J241,J260,J278,J296,J314,J332,J350,J368,J387,J405,J423,J441,J459,J477,J495,J513)/28</f>
        <v>91.658057550914677</v>
      </c>
    </row>
  </sheetData>
  <mergeCells count="175">
    <mergeCell ref="C62:C63"/>
    <mergeCell ref="E62:E63"/>
    <mergeCell ref="F62:F63"/>
    <mergeCell ref="G62:G63"/>
    <mergeCell ref="B80:B81"/>
    <mergeCell ref="C80:C81"/>
    <mergeCell ref="E80:E81"/>
    <mergeCell ref="F80:F81"/>
    <mergeCell ref="G80:G81"/>
    <mergeCell ref="G44:G45"/>
    <mergeCell ref="B26:B27"/>
    <mergeCell ref="C26:C27"/>
    <mergeCell ref="E26:E27"/>
    <mergeCell ref="F26:F27"/>
    <mergeCell ref="G26:G27"/>
    <mergeCell ref="J26:J27"/>
    <mergeCell ref="B116:B117"/>
    <mergeCell ref="C116:C117"/>
    <mergeCell ref="E116:E117"/>
    <mergeCell ref="F116:F117"/>
    <mergeCell ref="G116:G117"/>
    <mergeCell ref="B44:B45"/>
    <mergeCell ref="C44:C45"/>
    <mergeCell ref="E44:E45"/>
    <mergeCell ref="F44:F45"/>
    <mergeCell ref="J116:J117"/>
    <mergeCell ref="B98:B99"/>
    <mergeCell ref="C98:C99"/>
    <mergeCell ref="E98:E99"/>
    <mergeCell ref="F98:F99"/>
    <mergeCell ref="G98:G99"/>
    <mergeCell ref="J98:J99"/>
    <mergeCell ref="B62:B63"/>
    <mergeCell ref="B1:E1"/>
    <mergeCell ref="B2:E2"/>
    <mergeCell ref="B4:I4"/>
    <mergeCell ref="F7:I7"/>
    <mergeCell ref="B8:B9"/>
    <mergeCell ref="C8:C9"/>
    <mergeCell ref="E8:E9"/>
    <mergeCell ref="F8:F9"/>
    <mergeCell ref="G8:G9"/>
    <mergeCell ref="A6:I6"/>
    <mergeCell ref="B134:B135"/>
    <mergeCell ref="C134:C135"/>
    <mergeCell ref="E134:E135"/>
    <mergeCell ref="F134:F135"/>
    <mergeCell ref="G134:G135"/>
    <mergeCell ref="B170:B171"/>
    <mergeCell ref="C170:C171"/>
    <mergeCell ref="E170:E171"/>
    <mergeCell ref="F170:F171"/>
    <mergeCell ref="G170:G171"/>
    <mergeCell ref="B152:B153"/>
    <mergeCell ref="C152:C153"/>
    <mergeCell ref="E152:E153"/>
    <mergeCell ref="F152:F153"/>
    <mergeCell ref="G152:G153"/>
    <mergeCell ref="B261:B262"/>
    <mergeCell ref="C261:C262"/>
    <mergeCell ref="E261:E262"/>
    <mergeCell ref="F261:F262"/>
    <mergeCell ref="G261:G262"/>
    <mergeCell ref="B188:B189"/>
    <mergeCell ref="C188:C189"/>
    <mergeCell ref="E188:E189"/>
    <mergeCell ref="F188:F189"/>
    <mergeCell ref="G188:G189"/>
    <mergeCell ref="E224:E225"/>
    <mergeCell ref="F224:F225"/>
    <mergeCell ref="G224:G225"/>
    <mergeCell ref="B206:B207"/>
    <mergeCell ref="C206:C207"/>
    <mergeCell ref="E206:E207"/>
    <mergeCell ref="F206:F207"/>
    <mergeCell ref="G206:G207"/>
    <mergeCell ref="B224:B225"/>
    <mergeCell ref="C224:C225"/>
    <mergeCell ref="G333:G334"/>
    <mergeCell ref="B315:B316"/>
    <mergeCell ref="C315:C316"/>
    <mergeCell ref="E315:E316"/>
    <mergeCell ref="F315:F316"/>
    <mergeCell ref="G315:G316"/>
    <mergeCell ref="B279:B280"/>
    <mergeCell ref="C279:C280"/>
    <mergeCell ref="E279:E280"/>
    <mergeCell ref="F279:F280"/>
    <mergeCell ref="G279:G280"/>
    <mergeCell ref="B388:B389"/>
    <mergeCell ref="C388:C389"/>
    <mergeCell ref="E388:E389"/>
    <mergeCell ref="F388:F389"/>
    <mergeCell ref="G388:G389"/>
    <mergeCell ref="B424:B425"/>
    <mergeCell ref="J261:J262"/>
    <mergeCell ref="J279:J280"/>
    <mergeCell ref="F351:F352"/>
    <mergeCell ref="G351:G352"/>
    <mergeCell ref="B370:B371"/>
    <mergeCell ref="C370:C371"/>
    <mergeCell ref="E370:E371"/>
    <mergeCell ref="F370:F371"/>
    <mergeCell ref="G370:G371"/>
    <mergeCell ref="B297:B298"/>
    <mergeCell ref="C297:C298"/>
    <mergeCell ref="E297:E298"/>
    <mergeCell ref="F297:F298"/>
    <mergeCell ref="G297:G298"/>
    <mergeCell ref="B333:B334"/>
    <mergeCell ref="C333:C334"/>
    <mergeCell ref="E333:E334"/>
    <mergeCell ref="F333:F334"/>
    <mergeCell ref="C442:C443"/>
    <mergeCell ref="E442:E443"/>
    <mergeCell ref="F442:F443"/>
    <mergeCell ref="G442:G443"/>
    <mergeCell ref="C478:C479"/>
    <mergeCell ref="E478:E479"/>
    <mergeCell ref="F478:F479"/>
    <mergeCell ref="G478:G479"/>
    <mergeCell ref="B460:B461"/>
    <mergeCell ref="C460:C461"/>
    <mergeCell ref="E460:E461"/>
    <mergeCell ref="F460:F461"/>
    <mergeCell ref="G460:G461"/>
    <mergeCell ref="B478:B479"/>
    <mergeCell ref="B496:B497"/>
    <mergeCell ref="C496:C497"/>
    <mergeCell ref="E496:E497"/>
    <mergeCell ref="F496:F497"/>
    <mergeCell ref="G496:G497"/>
    <mergeCell ref="J297:J298"/>
    <mergeCell ref="J315:J316"/>
    <mergeCell ref="J333:J334"/>
    <mergeCell ref="J351:J352"/>
    <mergeCell ref="J460:J461"/>
    <mergeCell ref="J478:J479"/>
    <mergeCell ref="J496:J497"/>
    <mergeCell ref="C424:C425"/>
    <mergeCell ref="E424:E425"/>
    <mergeCell ref="F424:F425"/>
    <mergeCell ref="G424:G425"/>
    <mergeCell ref="B406:B407"/>
    <mergeCell ref="C406:C407"/>
    <mergeCell ref="E406:E407"/>
    <mergeCell ref="F406:F407"/>
    <mergeCell ref="G406:G407"/>
    <mergeCell ref="B351:B352"/>
    <mergeCell ref="C351:C352"/>
    <mergeCell ref="E351:E352"/>
    <mergeCell ref="J370:J371"/>
    <mergeCell ref="A369:J369"/>
    <mergeCell ref="J388:J389"/>
    <mergeCell ref="J406:J407"/>
    <mergeCell ref="J424:J425"/>
    <mergeCell ref="J442:J443"/>
    <mergeCell ref="J7:J9"/>
    <mergeCell ref="J44:J45"/>
    <mergeCell ref="J62:J63"/>
    <mergeCell ref="J80:J81"/>
    <mergeCell ref="J206:J207"/>
    <mergeCell ref="J224:J225"/>
    <mergeCell ref="J134:J135"/>
    <mergeCell ref="J152:J153"/>
    <mergeCell ref="J170:J171"/>
    <mergeCell ref="J188:J189"/>
    <mergeCell ref="A242:I242"/>
    <mergeCell ref="B243:B244"/>
    <mergeCell ref="C243:C244"/>
    <mergeCell ref="E243:E244"/>
    <mergeCell ref="F243:F244"/>
    <mergeCell ref="G243:G244"/>
    <mergeCell ref="J243:J244"/>
    <mergeCell ref="B442:B443"/>
  </mergeCells>
  <pageMargins left="0.7" right="0.7" top="0.75" bottom="0.75" header="0.3" footer="0.3"/>
  <pageSetup paperSize="9" scale="71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zoomScaleNormal="100" workbookViewId="0">
      <selection activeCell="E8" sqref="E8:E9"/>
    </sheetView>
  </sheetViews>
  <sheetFormatPr defaultRowHeight="15" x14ac:dyDescent="0.25"/>
  <cols>
    <col min="1" max="1" width="15" customWidth="1"/>
    <col min="2" max="2" width="8.85546875" customWidth="1"/>
    <col min="3" max="3" width="8.85546875" style="116"/>
    <col min="4" max="4" width="4.7109375" style="116" customWidth="1"/>
    <col min="5" max="5" width="59.28515625" customWidth="1"/>
    <col min="6" max="6" width="4.7109375" style="128" customWidth="1"/>
    <col min="7" max="8" width="4.85546875" style="128" customWidth="1"/>
    <col min="9" max="9" width="4.7109375" style="128" customWidth="1"/>
    <col min="10" max="10" width="4.7109375" customWidth="1"/>
  </cols>
  <sheetData>
    <row r="1" spans="1:10" ht="15.75" x14ac:dyDescent="0.25">
      <c r="B1" s="279" t="s">
        <v>0</v>
      </c>
      <c r="C1" s="279"/>
      <c r="D1" s="279"/>
      <c r="E1" s="279"/>
      <c r="F1" s="172"/>
      <c r="G1" s="172"/>
      <c r="H1" s="172"/>
      <c r="I1" s="172"/>
    </row>
    <row r="2" spans="1:10" ht="15.75" x14ac:dyDescent="0.25">
      <c r="B2" s="279" t="s">
        <v>437</v>
      </c>
      <c r="C2" s="279"/>
      <c r="D2" s="279"/>
      <c r="E2" s="279"/>
      <c r="F2" s="173"/>
      <c r="G2" s="148"/>
      <c r="H2" s="148"/>
      <c r="I2" s="148"/>
    </row>
    <row r="3" spans="1:10" x14ac:dyDescent="0.25">
      <c r="F3" s="174"/>
    </row>
    <row r="4" spans="1:10" x14ac:dyDescent="0.25">
      <c r="B4" s="282" t="s">
        <v>378</v>
      </c>
      <c r="C4" s="282"/>
      <c r="D4" s="282"/>
      <c r="E4" s="282"/>
      <c r="F4" s="282"/>
      <c r="G4" s="282"/>
      <c r="H4" s="282"/>
      <c r="I4" s="282"/>
    </row>
    <row r="5" spans="1:10" ht="15.75" thickBot="1" x14ac:dyDescent="0.3">
      <c r="F5" s="174"/>
    </row>
    <row r="6" spans="1:10" ht="15.75" thickBot="1" x14ac:dyDescent="0.3">
      <c r="A6" s="270" t="s">
        <v>59</v>
      </c>
      <c r="B6" s="271"/>
      <c r="C6" s="271"/>
      <c r="D6" s="271"/>
      <c r="E6" s="271"/>
      <c r="F6" s="271"/>
      <c r="G6" s="271"/>
      <c r="H6" s="271"/>
      <c r="I6" s="271"/>
      <c r="J6" s="72"/>
    </row>
    <row r="7" spans="1:10" ht="96.75" thickBot="1" x14ac:dyDescent="0.3">
      <c r="A7" s="60" t="s">
        <v>1</v>
      </c>
      <c r="B7" s="115" t="s">
        <v>2</v>
      </c>
      <c r="C7" s="115" t="s">
        <v>3</v>
      </c>
      <c r="D7" s="115" t="s">
        <v>92</v>
      </c>
      <c r="E7" s="115" t="s">
        <v>4</v>
      </c>
      <c r="F7" s="316" t="s">
        <v>5</v>
      </c>
      <c r="G7" s="317"/>
      <c r="H7" s="317"/>
      <c r="I7" s="317"/>
      <c r="J7" s="276" t="s">
        <v>62</v>
      </c>
    </row>
    <row r="8" spans="1:10" ht="72" customHeight="1" x14ac:dyDescent="0.25">
      <c r="A8" s="114" t="s">
        <v>375</v>
      </c>
      <c r="B8" s="314">
        <v>50</v>
      </c>
      <c r="C8" s="314">
        <v>21</v>
      </c>
      <c r="D8" s="314">
        <v>63</v>
      </c>
      <c r="E8" s="261"/>
      <c r="F8" s="259">
        <v>3</v>
      </c>
      <c r="G8" s="259">
        <v>2</v>
      </c>
      <c r="H8" s="113">
        <v>1</v>
      </c>
      <c r="I8" s="66">
        <v>0</v>
      </c>
      <c r="J8" s="322"/>
    </row>
    <row r="9" spans="1:10" ht="15.75" thickBot="1" x14ac:dyDescent="0.3">
      <c r="A9" s="234" t="s">
        <v>263</v>
      </c>
      <c r="B9" s="315"/>
      <c r="C9" s="315"/>
      <c r="D9" s="315"/>
      <c r="E9" s="262"/>
      <c r="F9" s="267"/>
      <c r="G9" s="267"/>
      <c r="H9" s="113"/>
      <c r="I9" s="66"/>
      <c r="J9" s="323"/>
    </row>
    <row r="10" spans="1:10" ht="15.75" thickBot="1" x14ac:dyDescent="0.3">
      <c r="A10" s="2"/>
      <c r="B10" s="3"/>
      <c r="C10" s="136"/>
      <c r="D10" s="7">
        <v>1</v>
      </c>
      <c r="E10" s="169" t="s">
        <v>9</v>
      </c>
      <c r="F10" s="175">
        <v>16</v>
      </c>
      <c r="G10" s="175">
        <v>2</v>
      </c>
      <c r="H10" s="175">
        <v>1</v>
      </c>
      <c r="I10" s="175">
        <v>2</v>
      </c>
      <c r="J10" s="68">
        <f>SUM((F10*3+G10*2+H10*1+I10*0)*100/63)</f>
        <v>84.126984126984127</v>
      </c>
    </row>
    <row r="11" spans="1:10" ht="23.25" thickBot="1" x14ac:dyDescent="0.3">
      <c r="A11" s="2"/>
      <c r="B11" s="3"/>
      <c r="C11" s="136"/>
      <c r="D11" s="7">
        <v>2</v>
      </c>
      <c r="E11" s="169" t="s">
        <v>123</v>
      </c>
      <c r="F11" s="175">
        <v>14</v>
      </c>
      <c r="G11" s="175">
        <v>2</v>
      </c>
      <c r="H11" s="175">
        <v>3</v>
      </c>
      <c r="I11" s="175">
        <v>2</v>
      </c>
      <c r="J11" s="68">
        <f t="shared" ref="J11:J24" si="0">SUM((F11*3+G11*2+H11*1+I11*0)*100/63)</f>
        <v>77.777777777777771</v>
      </c>
    </row>
    <row r="12" spans="1:10" ht="15.75" thickBot="1" x14ac:dyDescent="0.3">
      <c r="A12" s="2"/>
      <c r="B12" s="3"/>
      <c r="C12" s="136"/>
      <c r="D12" s="7">
        <v>3</v>
      </c>
      <c r="E12" s="169" t="s">
        <v>11</v>
      </c>
      <c r="F12" s="175">
        <v>18</v>
      </c>
      <c r="G12" s="175">
        <v>1</v>
      </c>
      <c r="H12" s="175">
        <v>2</v>
      </c>
      <c r="I12" s="175"/>
      <c r="J12" s="68">
        <f t="shared" si="0"/>
        <v>92.063492063492063</v>
      </c>
    </row>
    <row r="13" spans="1:10" ht="15.75" thickBot="1" x14ac:dyDescent="0.3">
      <c r="A13" s="2"/>
      <c r="B13" s="3"/>
      <c r="C13" s="136"/>
      <c r="D13" s="7">
        <v>4</v>
      </c>
      <c r="E13" s="169" t="s">
        <v>12</v>
      </c>
      <c r="F13" s="175">
        <v>15</v>
      </c>
      <c r="G13" s="175">
        <v>3</v>
      </c>
      <c r="H13" s="175">
        <v>1</v>
      </c>
      <c r="I13" s="175">
        <v>2</v>
      </c>
      <c r="J13" s="68">
        <f t="shared" si="0"/>
        <v>82.539682539682545</v>
      </c>
    </row>
    <row r="14" spans="1:10" ht="15.75" thickBot="1" x14ac:dyDescent="0.3">
      <c r="A14" s="2"/>
      <c r="B14" s="3"/>
      <c r="C14" s="136"/>
      <c r="D14" s="7">
        <v>5</v>
      </c>
      <c r="E14" s="169" t="s">
        <v>13</v>
      </c>
      <c r="F14" s="175">
        <v>14</v>
      </c>
      <c r="G14" s="175">
        <v>2</v>
      </c>
      <c r="H14" s="175">
        <v>3</v>
      </c>
      <c r="I14" s="175">
        <v>2</v>
      </c>
      <c r="J14" s="68">
        <f t="shared" si="0"/>
        <v>77.777777777777771</v>
      </c>
    </row>
    <row r="15" spans="1:10" ht="15.75" thickBot="1" x14ac:dyDescent="0.3">
      <c r="A15" s="2"/>
      <c r="B15" s="3"/>
      <c r="C15" s="136"/>
      <c r="D15" s="7">
        <v>6</v>
      </c>
      <c r="E15" s="169" t="s">
        <v>14</v>
      </c>
      <c r="F15" s="175">
        <v>18</v>
      </c>
      <c r="G15" s="175">
        <v>2</v>
      </c>
      <c r="H15" s="175">
        <v>1</v>
      </c>
      <c r="I15" s="175"/>
      <c r="J15" s="68">
        <f t="shared" si="0"/>
        <v>93.650793650793645</v>
      </c>
    </row>
    <row r="16" spans="1:10" ht="15.75" thickBot="1" x14ac:dyDescent="0.3">
      <c r="A16" s="2"/>
      <c r="B16" s="3"/>
      <c r="C16" s="136"/>
      <c r="D16" s="7">
        <v>7</v>
      </c>
      <c r="E16" s="169" t="s">
        <v>124</v>
      </c>
      <c r="F16" s="175">
        <v>17</v>
      </c>
      <c r="G16" s="175">
        <v>2</v>
      </c>
      <c r="H16" s="175">
        <v>1</v>
      </c>
      <c r="I16" s="175">
        <v>1</v>
      </c>
      <c r="J16" s="68">
        <f t="shared" si="0"/>
        <v>88.888888888888886</v>
      </c>
    </row>
    <row r="17" spans="1:10" ht="15.75" thickBot="1" x14ac:dyDescent="0.3">
      <c r="A17" s="2"/>
      <c r="B17" s="3"/>
      <c r="C17" s="136"/>
      <c r="D17" s="7">
        <v>8</v>
      </c>
      <c r="E17" s="169" t="s">
        <v>96</v>
      </c>
      <c r="F17" s="175">
        <v>18</v>
      </c>
      <c r="G17" s="175">
        <v>3</v>
      </c>
      <c r="H17" s="175"/>
      <c r="I17" s="175"/>
      <c r="J17" s="68">
        <f t="shared" si="0"/>
        <v>95.238095238095241</v>
      </c>
    </row>
    <row r="18" spans="1:10" ht="15.75" thickBot="1" x14ac:dyDescent="0.3">
      <c r="A18" s="2"/>
      <c r="B18" s="3"/>
      <c r="C18" s="136"/>
      <c r="D18" s="7">
        <v>9</v>
      </c>
      <c r="E18" s="169" t="s">
        <v>15</v>
      </c>
      <c r="F18" s="175">
        <v>18</v>
      </c>
      <c r="G18" s="175">
        <v>2</v>
      </c>
      <c r="H18" s="175">
        <v>1</v>
      </c>
      <c r="I18" s="175"/>
      <c r="J18" s="68">
        <f t="shared" si="0"/>
        <v>93.650793650793645</v>
      </c>
    </row>
    <row r="19" spans="1:10" ht="23.25" thickBot="1" x14ac:dyDescent="0.3">
      <c r="A19" s="2"/>
      <c r="B19" s="3"/>
      <c r="C19" s="136"/>
      <c r="D19" s="7">
        <v>10</v>
      </c>
      <c r="E19" s="169" t="s">
        <v>16</v>
      </c>
      <c r="F19" s="175">
        <v>17</v>
      </c>
      <c r="G19" s="175">
        <v>2</v>
      </c>
      <c r="H19" s="175">
        <v>2</v>
      </c>
      <c r="I19" s="175"/>
      <c r="J19" s="68">
        <f t="shared" si="0"/>
        <v>90.476190476190482</v>
      </c>
    </row>
    <row r="20" spans="1:10" ht="15.75" thickBot="1" x14ac:dyDescent="0.3">
      <c r="A20" s="2"/>
      <c r="B20" s="3"/>
      <c r="C20" s="136"/>
      <c r="D20" s="7">
        <v>11</v>
      </c>
      <c r="E20" s="169" t="s">
        <v>20</v>
      </c>
      <c r="F20" s="175">
        <v>15</v>
      </c>
      <c r="G20" s="175">
        <v>3</v>
      </c>
      <c r="H20" s="175">
        <v>3</v>
      </c>
      <c r="I20" s="175"/>
      <c r="J20" s="68">
        <f t="shared" si="0"/>
        <v>85.714285714285708</v>
      </c>
    </row>
    <row r="21" spans="1:10" ht="15.75" thickBot="1" x14ac:dyDescent="0.3">
      <c r="A21" s="2"/>
      <c r="B21" s="3"/>
      <c r="C21" s="136"/>
      <c r="D21" s="7">
        <v>12</v>
      </c>
      <c r="E21" s="169" t="s">
        <v>22</v>
      </c>
      <c r="F21" s="175">
        <v>16</v>
      </c>
      <c r="G21" s="175">
        <v>3</v>
      </c>
      <c r="H21" s="175">
        <v>2</v>
      </c>
      <c r="I21" s="175"/>
      <c r="J21" s="68">
        <f t="shared" si="0"/>
        <v>88.888888888888886</v>
      </c>
    </row>
    <row r="22" spans="1:10" ht="15.75" thickBot="1" x14ac:dyDescent="0.3">
      <c r="A22" s="2"/>
      <c r="B22" s="3"/>
      <c r="C22" s="136"/>
      <c r="D22" s="7">
        <v>13</v>
      </c>
      <c r="E22" s="169" t="s">
        <v>17</v>
      </c>
      <c r="F22" s="175">
        <v>15</v>
      </c>
      <c r="G22" s="175">
        <v>2</v>
      </c>
      <c r="H22" s="175">
        <v>3</v>
      </c>
      <c r="I22" s="175">
        <v>1</v>
      </c>
      <c r="J22" s="68">
        <f t="shared" si="0"/>
        <v>82.539682539682545</v>
      </c>
    </row>
    <row r="23" spans="1:10" ht="15.75" thickBot="1" x14ac:dyDescent="0.3">
      <c r="A23" s="2"/>
      <c r="B23" s="3"/>
      <c r="C23" s="136"/>
      <c r="D23" s="7">
        <v>14</v>
      </c>
      <c r="E23" s="169" t="s">
        <v>18</v>
      </c>
      <c r="F23" s="175">
        <v>14</v>
      </c>
      <c r="G23" s="175">
        <v>4</v>
      </c>
      <c r="H23" s="175">
        <v>2</v>
      </c>
      <c r="I23" s="175">
        <v>1</v>
      </c>
      <c r="J23" s="68">
        <f t="shared" si="0"/>
        <v>82.539682539682545</v>
      </c>
    </row>
    <row r="24" spans="1:10" ht="15.75" thickBot="1" x14ac:dyDescent="0.3">
      <c r="A24" s="2"/>
      <c r="B24" s="3"/>
      <c r="C24" s="136"/>
      <c r="D24" s="7">
        <v>15</v>
      </c>
      <c r="E24" s="169" t="s">
        <v>19</v>
      </c>
      <c r="F24" s="175">
        <v>13</v>
      </c>
      <c r="G24" s="175">
        <v>4</v>
      </c>
      <c r="H24" s="175">
        <v>4</v>
      </c>
      <c r="I24" s="175"/>
      <c r="J24" s="68">
        <f t="shared" si="0"/>
        <v>80.952380952380949</v>
      </c>
    </row>
    <row r="25" spans="1:10" ht="15.75" thickBot="1" x14ac:dyDescent="0.3">
      <c r="A25" s="2"/>
      <c r="B25" s="3"/>
      <c r="C25" s="136"/>
      <c r="D25" s="7"/>
      <c r="E25" s="147" t="s">
        <v>6</v>
      </c>
      <c r="F25" s="198">
        <f>SUM(F10:F24)/15</f>
        <v>15.866666666666667</v>
      </c>
      <c r="G25" s="79">
        <f t="shared" ref="G25:I25" si="1">SUM(G10:G24)/15</f>
        <v>2.4666666666666668</v>
      </c>
      <c r="H25" s="79">
        <f t="shared" si="1"/>
        <v>1.9333333333333333</v>
      </c>
      <c r="I25" s="79">
        <f t="shared" si="1"/>
        <v>0.73333333333333328</v>
      </c>
      <c r="J25" s="80">
        <f>SUM(J10:J24)/15</f>
        <v>86.455026455026456</v>
      </c>
    </row>
    <row r="26" spans="1:10" ht="31.15" customHeight="1" x14ac:dyDescent="0.25">
      <c r="A26" s="114" t="s">
        <v>136</v>
      </c>
      <c r="B26" s="314">
        <v>50</v>
      </c>
      <c r="C26" s="314">
        <v>19</v>
      </c>
      <c r="D26" s="314">
        <v>57</v>
      </c>
      <c r="E26" s="261"/>
      <c r="F26" s="259">
        <v>3</v>
      </c>
      <c r="G26" s="259">
        <v>2</v>
      </c>
      <c r="H26" s="113">
        <v>1</v>
      </c>
      <c r="I26" s="113">
        <v>0</v>
      </c>
      <c r="J26" s="263" t="s">
        <v>62</v>
      </c>
    </row>
    <row r="27" spans="1:10" ht="15.75" thickBot="1" x14ac:dyDescent="0.3">
      <c r="A27" s="234" t="s">
        <v>264</v>
      </c>
      <c r="B27" s="315"/>
      <c r="C27" s="315"/>
      <c r="D27" s="315"/>
      <c r="E27" s="262"/>
      <c r="F27" s="260"/>
      <c r="G27" s="260"/>
      <c r="H27" s="109"/>
      <c r="I27" s="109"/>
      <c r="J27" s="264"/>
    </row>
    <row r="28" spans="1:10" ht="15.75" thickBot="1" x14ac:dyDescent="0.3">
      <c r="A28" s="2"/>
      <c r="B28" s="3"/>
      <c r="C28" s="136"/>
      <c r="D28" s="7">
        <v>1</v>
      </c>
      <c r="E28" s="169" t="s">
        <v>9</v>
      </c>
      <c r="F28" s="176">
        <v>15</v>
      </c>
      <c r="G28" s="176">
        <v>3</v>
      </c>
      <c r="H28" s="176">
        <v>1</v>
      </c>
      <c r="I28" s="176"/>
      <c r="J28" s="68">
        <f>SUM((F28*3+G28*2+H28*1+I28*0)*100/57)</f>
        <v>91.228070175438603</v>
      </c>
    </row>
    <row r="29" spans="1:10" ht="23.25" thickBot="1" x14ac:dyDescent="0.3">
      <c r="A29" s="2"/>
      <c r="B29" s="3"/>
      <c r="C29" s="136"/>
      <c r="D29" s="7">
        <v>2</v>
      </c>
      <c r="E29" s="169" t="s">
        <v>123</v>
      </c>
      <c r="F29" s="176">
        <v>16</v>
      </c>
      <c r="G29" s="176">
        <v>2</v>
      </c>
      <c r="H29" s="176"/>
      <c r="I29" s="176">
        <v>1</v>
      </c>
      <c r="J29" s="68">
        <f t="shared" ref="J29:J42" si="2">SUM((F29*3+G29*2+H29*1+I29*0)*100/57)</f>
        <v>91.228070175438603</v>
      </c>
    </row>
    <row r="30" spans="1:10" ht="15.75" thickBot="1" x14ac:dyDescent="0.3">
      <c r="A30" s="2"/>
      <c r="B30" s="3"/>
      <c r="C30" s="136"/>
      <c r="D30" s="7">
        <v>3</v>
      </c>
      <c r="E30" s="169" t="s">
        <v>11</v>
      </c>
      <c r="F30" s="176">
        <v>15</v>
      </c>
      <c r="G30" s="176">
        <v>4</v>
      </c>
      <c r="H30" s="176"/>
      <c r="I30" s="176"/>
      <c r="J30" s="68">
        <f t="shared" si="2"/>
        <v>92.982456140350877</v>
      </c>
    </row>
    <row r="31" spans="1:10" ht="15.75" thickBot="1" x14ac:dyDescent="0.3">
      <c r="A31" s="2"/>
      <c r="B31" s="3"/>
      <c r="C31" s="136"/>
      <c r="D31" s="7">
        <v>4</v>
      </c>
      <c r="E31" s="169" t="s">
        <v>12</v>
      </c>
      <c r="F31" s="176">
        <v>14</v>
      </c>
      <c r="G31" s="176">
        <v>3</v>
      </c>
      <c r="H31" s="176">
        <v>2</v>
      </c>
      <c r="I31" s="176"/>
      <c r="J31" s="68">
        <f t="shared" si="2"/>
        <v>87.719298245614041</v>
      </c>
    </row>
    <row r="32" spans="1:10" ht="15.75" thickBot="1" x14ac:dyDescent="0.3">
      <c r="A32" s="2"/>
      <c r="B32" s="3"/>
      <c r="C32" s="136"/>
      <c r="D32" s="7">
        <v>5</v>
      </c>
      <c r="E32" s="169" t="s">
        <v>13</v>
      </c>
      <c r="F32" s="176">
        <v>16</v>
      </c>
      <c r="G32" s="176">
        <v>3</v>
      </c>
      <c r="H32" s="176"/>
      <c r="I32" s="176"/>
      <c r="J32" s="68">
        <f t="shared" si="2"/>
        <v>94.736842105263165</v>
      </c>
    </row>
    <row r="33" spans="1:10" ht="15.75" thickBot="1" x14ac:dyDescent="0.3">
      <c r="A33" s="2"/>
      <c r="B33" s="3"/>
      <c r="C33" s="136"/>
      <c r="D33" s="7">
        <v>6</v>
      </c>
      <c r="E33" s="169" t="s">
        <v>14</v>
      </c>
      <c r="F33" s="176">
        <v>17</v>
      </c>
      <c r="G33" s="176">
        <v>1</v>
      </c>
      <c r="H33" s="176">
        <v>1</v>
      </c>
      <c r="I33" s="176"/>
      <c r="J33" s="68">
        <f t="shared" si="2"/>
        <v>94.736842105263165</v>
      </c>
    </row>
    <row r="34" spans="1:10" ht="15.75" thickBot="1" x14ac:dyDescent="0.3">
      <c r="A34" s="2"/>
      <c r="B34" s="3"/>
      <c r="C34" s="136"/>
      <c r="D34" s="7">
        <v>7</v>
      </c>
      <c r="E34" s="169" t="s">
        <v>124</v>
      </c>
      <c r="F34" s="176">
        <v>18</v>
      </c>
      <c r="G34" s="176">
        <v>1</v>
      </c>
      <c r="H34" s="176">
        <v>1</v>
      </c>
      <c r="I34" s="176"/>
      <c r="J34" s="68">
        <f t="shared" si="2"/>
        <v>100</v>
      </c>
    </row>
    <row r="35" spans="1:10" ht="15.75" thickBot="1" x14ac:dyDescent="0.3">
      <c r="A35" s="2"/>
      <c r="B35" s="3"/>
      <c r="C35" s="136"/>
      <c r="D35" s="7">
        <v>8</v>
      </c>
      <c r="E35" s="169" t="s">
        <v>96</v>
      </c>
      <c r="F35" s="176">
        <v>15</v>
      </c>
      <c r="G35" s="176">
        <v>4</v>
      </c>
      <c r="H35" s="176"/>
      <c r="I35" s="176"/>
      <c r="J35" s="68">
        <f t="shared" si="2"/>
        <v>92.982456140350877</v>
      </c>
    </row>
    <row r="36" spans="1:10" ht="15.75" thickBot="1" x14ac:dyDescent="0.3">
      <c r="A36" s="2"/>
      <c r="B36" s="3"/>
      <c r="C36" s="136"/>
      <c r="D36" s="7">
        <v>9</v>
      </c>
      <c r="E36" s="169" t="s">
        <v>15</v>
      </c>
      <c r="F36" s="176">
        <v>16</v>
      </c>
      <c r="G36" s="176">
        <v>2</v>
      </c>
      <c r="H36" s="176"/>
      <c r="I36" s="176">
        <v>1</v>
      </c>
      <c r="J36" s="68">
        <f t="shared" si="2"/>
        <v>91.228070175438603</v>
      </c>
    </row>
    <row r="37" spans="1:10" ht="23.25" thickBot="1" x14ac:dyDescent="0.3">
      <c r="A37" s="2"/>
      <c r="B37" s="3"/>
      <c r="C37" s="136"/>
      <c r="D37" s="7">
        <v>10</v>
      </c>
      <c r="E37" s="169" t="s">
        <v>16</v>
      </c>
      <c r="F37" s="176">
        <v>14</v>
      </c>
      <c r="G37" s="176">
        <v>4</v>
      </c>
      <c r="H37" s="176">
        <v>1</v>
      </c>
      <c r="I37" s="176"/>
      <c r="J37" s="68">
        <f t="shared" si="2"/>
        <v>89.473684210526315</v>
      </c>
    </row>
    <row r="38" spans="1:10" ht="15.75" thickBot="1" x14ac:dyDescent="0.3">
      <c r="A38" s="2"/>
      <c r="B38" s="3"/>
      <c r="C38" s="136"/>
      <c r="D38" s="7">
        <v>11</v>
      </c>
      <c r="E38" s="169" t="s">
        <v>20</v>
      </c>
      <c r="F38" s="176">
        <v>15</v>
      </c>
      <c r="G38" s="176">
        <v>1</v>
      </c>
      <c r="H38" s="176">
        <v>3</v>
      </c>
      <c r="I38" s="176"/>
      <c r="J38" s="68">
        <f t="shared" si="2"/>
        <v>87.719298245614041</v>
      </c>
    </row>
    <row r="39" spans="1:10" ht="15.75" thickBot="1" x14ac:dyDescent="0.3">
      <c r="A39" s="2"/>
      <c r="B39" s="3"/>
      <c r="C39" s="136"/>
      <c r="D39" s="7">
        <v>12</v>
      </c>
      <c r="E39" s="169" t="s">
        <v>22</v>
      </c>
      <c r="F39" s="176">
        <v>15</v>
      </c>
      <c r="G39" s="176">
        <v>4</v>
      </c>
      <c r="H39" s="176"/>
      <c r="I39" s="176"/>
      <c r="J39" s="68">
        <f t="shared" si="2"/>
        <v>92.982456140350877</v>
      </c>
    </row>
    <row r="40" spans="1:10" ht="15.75" thickBot="1" x14ac:dyDescent="0.3">
      <c r="A40" s="2"/>
      <c r="B40" s="3"/>
      <c r="C40" s="136"/>
      <c r="D40" s="7">
        <v>13</v>
      </c>
      <c r="E40" s="169" t="s">
        <v>17</v>
      </c>
      <c r="F40" s="176">
        <v>16</v>
      </c>
      <c r="G40" s="176">
        <v>2</v>
      </c>
      <c r="H40" s="176">
        <v>1</v>
      </c>
      <c r="I40" s="176"/>
      <c r="J40" s="68">
        <f t="shared" si="2"/>
        <v>92.982456140350877</v>
      </c>
    </row>
    <row r="41" spans="1:10" ht="15.75" thickBot="1" x14ac:dyDescent="0.3">
      <c r="A41" s="2"/>
      <c r="B41" s="3"/>
      <c r="C41" s="136"/>
      <c r="D41" s="7">
        <v>14</v>
      </c>
      <c r="E41" s="169" t="s">
        <v>18</v>
      </c>
      <c r="F41" s="176">
        <v>17</v>
      </c>
      <c r="G41" s="176">
        <v>2</v>
      </c>
      <c r="H41" s="176"/>
      <c r="I41" s="176"/>
      <c r="J41" s="68">
        <f t="shared" si="2"/>
        <v>96.491228070175438</v>
      </c>
    </row>
    <row r="42" spans="1:10" ht="15.75" thickBot="1" x14ac:dyDescent="0.3">
      <c r="A42" s="2"/>
      <c r="B42" s="3"/>
      <c r="C42" s="136"/>
      <c r="D42" s="7">
        <v>15</v>
      </c>
      <c r="E42" s="169" t="s">
        <v>19</v>
      </c>
      <c r="F42" s="176">
        <v>18</v>
      </c>
      <c r="G42" s="176">
        <v>1</v>
      </c>
      <c r="H42" s="176"/>
      <c r="I42" s="176"/>
      <c r="J42" s="68">
        <f t="shared" si="2"/>
        <v>98.245614035087726</v>
      </c>
    </row>
    <row r="43" spans="1:10" ht="15.75" thickBot="1" x14ac:dyDescent="0.3">
      <c r="A43" s="2"/>
      <c r="B43" s="3"/>
      <c r="C43" s="136"/>
      <c r="D43" s="7"/>
      <c r="E43" s="4" t="s">
        <v>6</v>
      </c>
      <c r="F43" s="79">
        <f>SUM(F28:F42)/15</f>
        <v>15.8</v>
      </c>
      <c r="G43" s="79">
        <f t="shared" ref="G43:I43" si="3">SUM(G28:G42)/15</f>
        <v>2.4666666666666668</v>
      </c>
      <c r="H43" s="79">
        <f t="shared" si="3"/>
        <v>0.66666666666666663</v>
      </c>
      <c r="I43" s="79">
        <f t="shared" si="3"/>
        <v>0.13333333333333333</v>
      </c>
      <c r="J43" s="80">
        <f>SUM(J28:J42)/15</f>
        <v>92.982456140350877</v>
      </c>
    </row>
    <row r="44" spans="1:10" ht="36" x14ac:dyDescent="0.25">
      <c r="A44" s="114" t="s">
        <v>376</v>
      </c>
      <c r="B44" s="314">
        <v>50</v>
      </c>
      <c r="C44" s="314">
        <v>19</v>
      </c>
      <c r="D44" s="314">
        <v>57</v>
      </c>
      <c r="E44" s="261"/>
      <c r="F44" s="259">
        <v>3</v>
      </c>
      <c r="G44" s="259">
        <v>2</v>
      </c>
      <c r="H44" s="113">
        <v>1</v>
      </c>
      <c r="I44" s="113">
        <v>0</v>
      </c>
      <c r="J44" s="263" t="s">
        <v>62</v>
      </c>
    </row>
    <row r="45" spans="1:10" ht="24.75" thickBot="1" x14ac:dyDescent="0.3">
      <c r="A45" s="112" t="s">
        <v>25</v>
      </c>
      <c r="B45" s="315"/>
      <c r="C45" s="315"/>
      <c r="D45" s="315"/>
      <c r="E45" s="262"/>
      <c r="F45" s="260"/>
      <c r="G45" s="260"/>
      <c r="H45" s="109"/>
      <c r="I45" s="109"/>
      <c r="J45" s="264"/>
    </row>
    <row r="46" spans="1:10" ht="15.75" thickBot="1" x14ac:dyDescent="0.3">
      <c r="A46" s="2"/>
      <c r="B46" s="3"/>
      <c r="C46" s="136"/>
      <c r="D46" s="7">
        <v>1</v>
      </c>
      <c r="E46" s="169" t="s">
        <v>9</v>
      </c>
      <c r="F46" s="176">
        <v>6</v>
      </c>
      <c r="G46" s="176">
        <v>7</v>
      </c>
      <c r="H46" s="176">
        <v>4</v>
      </c>
      <c r="I46" s="176">
        <v>2</v>
      </c>
      <c r="J46" s="68">
        <f>SUM((F46*3+G46*2+H46*1+I46*0)*100/57)</f>
        <v>63.157894736842103</v>
      </c>
    </row>
    <row r="47" spans="1:10" ht="23.25" thickBot="1" x14ac:dyDescent="0.3">
      <c r="A47" s="2"/>
      <c r="B47" s="3"/>
      <c r="C47" s="136"/>
      <c r="D47" s="7">
        <v>2</v>
      </c>
      <c r="E47" s="169" t="s">
        <v>123</v>
      </c>
      <c r="F47" s="176">
        <v>7</v>
      </c>
      <c r="G47" s="176">
        <v>8</v>
      </c>
      <c r="H47" s="176">
        <v>2</v>
      </c>
      <c r="I47" s="176">
        <v>2</v>
      </c>
      <c r="J47" s="68">
        <f t="shared" ref="J47:J60" si="4">SUM((F47*3+G47*2+H47*1+I47*0)*100/57)</f>
        <v>68.421052631578945</v>
      </c>
    </row>
    <row r="48" spans="1:10" ht="15.75" thickBot="1" x14ac:dyDescent="0.3">
      <c r="A48" s="2"/>
      <c r="B48" s="3"/>
      <c r="C48" s="136"/>
      <c r="D48" s="7">
        <v>3</v>
      </c>
      <c r="E48" s="169" t="s">
        <v>11</v>
      </c>
      <c r="F48" s="176">
        <v>8</v>
      </c>
      <c r="G48" s="176">
        <v>5</v>
      </c>
      <c r="H48" s="176">
        <v>3</v>
      </c>
      <c r="I48" s="176">
        <v>3</v>
      </c>
      <c r="J48" s="68">
        <f t="shared" si="4"/>
        <v>64.912280701754383</v>
      </c>
    </row>
    <row r="49" spans="1:10" ht="15.75" thickBot="1" x14ac:dyDescent="0.3">
      <c r="A49" s="2"/>
      <c r="B49" s="3"/>
      <c r="C49" s="136"/>
      <c r="D49" s="7">
        <v>4</v>
      </c>
      <c r="E49" s="169" t="s">
        <v>12</v>
      </c>
      <c r="F49" s="176">
        <v>9</v>
      </c>
      <c r="G49" s="176">
        <v>6</v>
      </c>
      <c r="H49" s="176">
        <v>1</v>
      </c>
      <c r="I49" s="176">
        <v>3</v>
      </c>
      <c r="J49" s="68">
        <f t="shared" si="4"/>
        <v>70.175438596491233</v>
      </c>
    </row>
    <row r="50" spans="1:10" ht="15.75" thickBot="1" x14ac:dyDescent="0.3">
      <c r="A50" s="2"/>
      <c r="B50" s="3"/>
      <c r="C50" s="136"/>
      <c r="D50" s="7">
        <v>5</v>
      </c>
      <c r="E50" s="169" t="s">
        <v>13</v>
      </c>
      <c r="F50" s="176">
        <v>10</v>
      </c>
      <c r="G50" s="176">
        <v>5</v>
      </c>
      <c r="H50" s="176">
        <v>2</v>
      </c>
      <c r="I50" s="176">
        <v>2</v>
      </c>
      <c r="J50" s="68">
        <f t="shared" si="4"/>
        <v>73.684210526315795</v>
      </c>
    </row>
    <row r="51" spans="1:10" ht="15.75" thickBot="1" x14ac:dyDescent="0.3">
      <c r="A51" s="2"/>
      <c r="B51" s="3"/>
      <c r="C51" s="136"/>
      <c r="D51" s="7">
        <v>6</v>
      </c>
      <c r="E51" s="169" t="s">
        <v>14</v>
      </c>
      <c r="F51" s="176">
        <v>9</v>
      </c>
      <c r="G51" s="176">
        <v>8</v>
      </c>
      <c r="H51" s="176">
        <v>2</v>
      </c>
      <c r="I51" s="176"/>
      <c r="J51" s="68">
        <f t="shared" si="4"/>
        <v>78.94736842105263</v>
      </c>
    </row>
    <row r="52" spans="1:10" ht="15.75" thickBot="1" x14ac:dyDescent="0.3">
      <c r="A52" s="2"/>
      <c r="B52" s="3"/>
      <c r="C52" s="136"/>
      <c r="D52" s="7">
        <v>7</v>
      </c>
      <c r="E52" s="169" t="s">
        <v>124</v>
      </c>
      <c r="F52" s="176">
        <v>8</v>
      </c>
      <c r="G52" s="176">
        <v>7</v>
      </c>
      <c r="H52" s="176">
        <v>3</v>
      </c>
      <c r="I52" s="176">
        <v>1</v>
      </c>
      <c r="J52" s="68">
        <f t="shared" si="4"/>
        <v>71.929824561403507</v>
      </c>
    </row>
    <row r="53" spans="1:10" ht="15.75" thickBot="1" x14ac:dyDescent="0.3">
      <c r="A53" s="2"/>
      <c r="B53" s="3"/>
      <c r="C53" s="136"/>
      <c r="D53" s="7">
        <v>8</v>
      </c>
      <c r="E53" s="169" t="s">
        <v>96</v>
      </c>
      <c r="F53" s="176">
        <v>9</v>
      </c>
      <c r="G53" s="176">
        <v>6</v>
      </c>
      <c r="H53" s="176">
        <v>1</v>
      </c>
      <c r="I53" s="176">
        <v>3</v>
      </c>
      <c r="J53" s="68">
        <f t="shared" si="4"/>
        <v>70.175438596491233</v>
      </c>
    </row>
    <row r="54" spans="1:10" ht="15.75" thickBot="1" x14ac:dyDescent="0.3">
      <c r="A54" s="2"/>
      <c r="B54" s="3"/>
      <c r="C54" s="136"/>
      <c r="D54" s="7">
        <v>9</v>
      </c>
      <c r="E54" s="169" t="s">
        <v>15</v>
      </c>
      <c r="F54" s="176">
        <v>7</v>
      </c>
      <c r="G54" s="176">
        <v>8</v>
      </c>
      <c r="H54" s="176">
        <v>2</v>
      </c>
      <c r="I54" s="176">
        <v>2</v>
      </c>
      <c r="J54" s="68">
        <f t="shared" si="4"/>
        <v>68.421052631578945</v>
      </c>
    </row>
    <row r="55" spans="1:10" ht="23.25" thickBot="1" x14ac:dyDescent="0.3">
      <c r="A55" s="2"/>
      <c r="B55" s="3"/>
      <c r="C55" s="136"/>
      <c r="D55" s="7">
        <v>10</v>
      </c>
      <c r="E55" s="169" t="s">
        <v>16</v>
      </c>
      <c r="F55" s="176">
        <v>8</v>
      </c>
      <c r="G55" s="176">
        <v>8</v>
      </c>
      <c r="H55" s="176">
        <v>3</v>
      </c>
      <c r="I55" s="176"/>
      <c r="J55" s="68">
        <f t="shared" si="4"/>
        <v>75.438596491228068</v>
      </c>
    </row>
    <row r="56" spans="1:10" ht="15.75" thickBot="1" x14ac:dyDescent="0.3">
      <c r="A56" s="2"/>
      <c r="B56" s="3"/>
      <c r="C56" s="136"/>
      <c r="D56" s="7">
        <v>11</v>
      </c>
      <c r="E56" s="169" t="s">
        <v>20</v>
      </c>
      <c r="F56" s="176">
        <v>7</v>
      </c>
      <c r="G56" s="176">
        <v>5</v>
      </c>
      <c r="H56" s="176">
        <v>4</v>
      </c>
      <c r="I56" s="176">
        <v>3</v>
      </c>
      <c r="J56" s="68">
        <f t="shared" si="4"/>
        <v>61.403508771929822</v>
      </c>
    </row>
    <row r="57" spans="1:10" ht="15.75" thickBot="1" x14ac:dyDescent="0.3">
      <c r="A57" s="2"/>
      <c r="B57" s="3"/>
      <c r="C57" s="136"/>
      <c r="D57" s="7">
        <v>12</v>
      </c>
      <c r="E57" s="169" t="s">
        <v>22</v>
      </c>
      <c r="F57" s="176">
        <v>8</v>
      </c>
      <c r="G57" s="176">
        <v>6</v>
      </c>
      <c r="H57" s="176">
        <v>4</v>
      </c>
      <c r="I57" s="176">
        <v>1</v>
      </c>
      <c r="J57" s="68">
        <f t="shared" si="4"/>
        <v>70.175438596491233</v>
      </c>
    </row>
    <row r="58" spans="1:10" ht="15.75" thickBot="1" x14ac:dyDescent="0.3">
      <c r="A58" s="2"/>
      <c r="B58" s="3"/>
      <c r="C58" s="136"/>
      <c r="D58" s="7">
        <v>13</v>
      </c>
      <c r="E58" s="169" t="s">
        <v>17</v>
      </c>
      <c r="F58" s="176">
        <v>9</v>
      </c>
      <c r="G58" s="176">
        <v>8</v>
      </c>
      <c r="H58" s="176">
        <v>2</v>
      </c>
      <c r="I58" s="176"/>
      <c r="J58" s="68">
        <f t="shared" si="4"/>
        <v>78.94736842105263</v>
      </c>
    </row>
    <row r="59" spans="1:10" ht="15.75" thickBot="1" x14ac:dyDescent="0.3">
      <c r="A59" s="2"/>
      <c r="B59" s="3"/>
      <c r="C59" s="136"/>
      <c r="D59" s="7">
        <v>14</v>
      </c>
      <c r="E59" s="169" t="s">
        <v>18</v>
      </c>
      <c r="F59" s="176">
        <v>5</v>
      </c>
      <c r="G59" s="176">
        <v>7</v>
      </c>
      <c r="H59" s="176">
        <v>6</v>
      </c>
      <c r="I59" s="176">
        <v>1</v>
      </c>
      <c r="J59" s="68">
        <f t="shared" si="4"/>
        <v>61.403508771929822</v>
      </c>
    </row>
    <row r="60" spans="1:10" ht="15.75" thickBot="1" x14ac:dyDescent="0.3">
      <c r="A60" s="2"/>
      <c r="B60" s="3"/>
      <c r="C60" s="136"/>
      <c r="D60" s="7">
        <v>15</v>
      </c>
      <c r="E60" s="169" t="s">
        <v>19</v>
      </c>
      <c r="F60" s="176">
        <v>7</v>
      </c>
      <c r="G60" s="176">
        <v>6</v>
      </c>
      <c r="H60" s="176">
        <v>4</v>
      </c>
      <c r="I60" s="176">
        <v>2</v>
      </c>
      <c r="J60" s="68">
        <f t="shared" si="4"/>
        <v>64.912280701754383</v>
      </c>
    </row>
    <row r="61" spans="1:10" ht="15.75" thickBot="1" x14ac:dyDescent="0.3">
      <c r="A61" s="2"/>
      <c r="B61" s="3"/>
      <c r="C61" s="136"/>
      <c r="D61" s="7"/>
      <c r="E61" s="4" t="s">
        <v>6</v>
      </c>
      <c r="F61" s="79">
        <f>SUM(F46:F60)/15</f>
        <v>7.8</v>
      </c>
      <c r="G61" s="79">
        <v>6</v>
      </c>
      <c r="H61" s="79">
        <f t="shared" ref="H61:I61" si="5">SUM(H46:H60)/15</f>
        <v>2.8666666666666667</v>
      </c>
      <c r="I61" s="79">
        <f t="shared" si="5"/>
        <v>1.6666666666666667</v>
      </c>
      <c r="J61" s="80">
        <f>SUM(J46:J60)/15</f>
        <v>69.473684210526315</v>
      </c>
    </row>
    <row r="62" spans="1:10" ht="36" x14ac:dyDescent="0.25">
      <c r="A62" s="114" t="s">
        <v>377</v>
      </c>
      <c r="B62" s="314">
        <v>50</v>
      </c>
      <c r="C62" s="314">
        <v>31</v>
      </c>
      <c r="D62" s="314">
        <v>93</v>
      </c>
      <c r="E62" s="261"/>
      <c r="F62" s="286">
        <v>3</v>
      </c>
      <c r="G62" s="286">
        <v>2</v>
      </c>
      <c r="H62" s="137">
        <v>1</v>
      </c>
      <c r="I62" s="137">
        <v>0</v>
      </c>
      <c r="J62" s="263" t="s">
        <v>62</v>
      </c>
    </row>
    <row r="63" spans="1:10" ht="15.75" thickBot="1" x14ac:dyDescent="0.3">
      <c r="A63" s="112" t="s">
        <v>58</v>
      </c>
      <c r="B63" s="315"/>
      <c r="C63" s="315"/>
      <c r="D63" s="315"/>
      <c r="E63" s="262"/>
      <c r="F63" s="287"/>
      <c r="G63" s="287"/>
      <c r="H63" s="138"/>
      <c r="I63" s="138"/>
      <c r="J63" s="264"/>
    </row>
    <row r="64" spans="1:10" ht="15.75" thickBot="1" x14ac:dyDescent="0.3">
      <c r="A64" s="2"/>
      <c r="B64" s="3"/>
      <c r="C64" s="136"/>
      <c r="D64" s="7">
        <v>1</v>
      </c>
      <c r="E64" s="169" t="s">
        <v>9</v>
      </c>
      <c r="F64" s="176">
        <v>28</v>
      </c>
      <c r="G64" s="176">
        <v>2</v>
      </c>
      <c r="H64" s="176">
        <v>1</v>
      </c>
      <c r="I64" s="176"/>
      <c r="J64" s="68">
        <f>SUM((F64*3+G64*2+H64*1+I64*0)*100/93)</f>
        <v>95.6989247311828</v>
      </c>
    </row>
    <row r="65" spans="1:10" ht="23.25" thickBot="1" x14ac:dyDescent="0.3">
      <c r="A65" s="2"/>
      <c r="B65" s="3"/>
      <c r="C65" s="136"/>
      <c r="D65" s="7">
        <v>2</v>
      </c>
      <c r="E65" s="169" t="s">
        <v>123</v>
      </c>
      <c r="F65" s="176">
        <v>27</v>
      </c>
      <c r="G65" s="176">
        <v>2</v>
      </c>
      <c r="H65" s="176">
        <v>1</v>
      </c>
      <c r="I65" s="176">
        <v>1</v>
      </c>
      <c r="J65" s="68">
        <f t="shared" ref="J65:J78" si="6">SUM((F65*3+G65*2+H65*1+I65*0)*100/93)</f>
        <v>92.473118279569889</v>
      </c>
    </row>
    <row r="66" spans="1:10" ht="15.75" thickBot="1" x14ac:dyDescent="0.3">
      <c r="A66" s="2"/>
      <c r="B66" s="3"/>
      <c r="C66" s="136"/>
      <c r="D66" s="7">
        <v>3</v>
      </c>
      <c r="E66" s="169" t="s">
        <v>11</v>
      </c>
      <c r="F66" s="176">
        <v>27</v>
      </c>
      <c r="G66" s="176">
        <v>3</v>
      </c>
      <c r="H66" s="176">
        <v>1</v>
      </c>
      <c r="I66" s="176"/>
      <c r="J66" s="68">
        <f t="shared" si="6"/>
        <v>94.623655913978496</v>
      </c>
    </row>
    <row r="67" spans="1:10" ht="15.75" thickBot="1" x14ac:dyDescent="0.3">
      <c r="A67" s="2"/>
      <c r="B67" s="3"/>
      <c r="C67" s="136"/>
      <c r="D67" s="7">
        <v>4</v>
      </c>
      <c r="E67" s="169" t="s">
        <v>12</v>
      </c>
      <c r="F67" s="176">
        <v>26</v>
      </c>
      <c r="G67" s="176">
        <v>2</v>
      </c>
      <c r="H67" s="176">
        <v>2</v>
      </c>
      <c r="I67" s="176">
        <v>1</v>
      </c>
      <c r="J67" s="68">
        <f t="shared" si="6"/>
        <v>90.322580645161295</v>
      </c>
    </row>
    <row r="68" spans="1:10" ht="15.75" thickBot="1" x14ac:dyDescent="0.3">
      <c r="A68" s="2"/>
      <c r="B68" s="3"/>
      <c r="C68" s="136"/>
      <c r="D68" s="7">
        <v>5</v>
      </c>
      <c r="E68" s="169" t="s">
        <v>13</v>
      </c>
      <c r="F68" s="176">
        <v>29</v>
      </c>
      <c r="G68" s="176">
        <v>1</v>
      </c>
      <c r="H68" s="176">
        <v>1</v>
      </c>
      <c r="I68" s="176"/>
      <c r="J68" s="68">
        <f t="shared" si="6"/>
        <v>96.774193548387103</v>
      </c>
    </row>
    <row r="69" spans="1:10" ht="15.75" thickBot="1" x14ac:dyDescent="0.3">
      <c r="A69" s="2"/>
      <c r="B69" s="3"/>
      <c r="C69" s="136"/>
      <c r="D69" s="7">
        <v>6</v>
      </c>
      <c r="E69" s="169" t="s">
        <v>14</v>
      </c>
      <c r="F69" s="176">
        <v>28</v>
      </c>
      <c r="G69" s="176">
        <v>1</v>
      </c>
      <c r="H69" s="176">
        <v>2</v>
      </c>
      <c r="I69" s="176"/>
      <c r="J69" s="68">
        <f t="shared" si="6"/>
        <v>94.623655913978496</v>
      </c>
    </row>
    <row r="70" spans="1:10" ht="15.75" thickBot="1" x14ac:dyDescent="0.3">
      <c r="A70" s="2"/>
      <c r="B70" s="3"/>
      <c r="C70" s="136"/>
      <c r="D70" s="7">
        <v>7</v>
      </c>
      <c r="E70" s="169" t="s">
        <v>124</v>
      </c>
      <c r="F70" s="176">
        <v>28</v>
      </c>
      <c r="G70" s="176">
        <v>3</v>
      </c>
      <c r="H70" s="176"/>
      <c r="I70" s="176"/>
      <c r="J70" s="68">
        <f t="shared" si="6"/>
        <v>96.774193548387103</v>
      </c>
    </row>
    <row r="71" spans="1:10" ht="15.75" thickBot="1" x14ac:dyDescent="0.3">
      <c r="A71" s="2"/>
      <c r="B71" s="3"/>
      <c r="C71" s="136"/>
      <c r="D71" s="7">
        <v>8</v>
      </c>
      <c r="E71" s="169" t="s">
        <v>96</v>
      </c>
      <c r="F71" s="176">
        <v>27</v>
      </c>
      <c r="G71" s="176">
        <v>1</v>
      </c>
      <c r="H71" s="176">
        <v>2</v>
      </c>
      <c r="I71" s="176">
        <v>1</v>
      </c>
      <c r="J71" s="68">
        <f t="shared" si="6"/>
        <v>91.397849462365585</v>
      </c>
    </row>
    <row r="72" spans="1:10" ht="15.75" thickBot="1" x14ac:dyDescent="0.3">
      <c r="A72" s="2"/>
      <c r="B72" s="3"/>
      <c r="C72" s="136"/>
      <c r="D72" s="7">
        <v>9</v>
      </c>
      <c r="E72" s="169" t="s">
        <v>15</v>
      </c>
      <c r="F72" s="176">
        <v>29</v>
      </c>
      <c r="G72" s="176">
        <v>1</v>
      </c>
      <c r="H72" s="176">
        <v>1</v>
      </c>
      <c r="I72" s="176"/>
      <c r="J72" s="68">
        <f t="shared" si="6"/>
        <v>96.774193548387103</v>
      </c>
    </row>
    <row r="73" spans="1:10" ht="23.25" thickBot="1" x14ac:dyDescent="0.3">
      <c r="A73" s="2"/>
      <c r="B73" s="3"/>
      <c r="C73" s="136"/>
      <c r="D73" s="7">
        <v>10</v>
      </c>
      <c r="E73" s="169" t="s">
        <v>16</v>
      </c>
      <c r="F73" s="176">
        <v>27</v>
      </c>
      <c r="G73" s="176">
        <v>1</v>
      </c>
      <c r="H73" s="176">
        <v>1</v>
      </c>
      <c r="I73" s="176">
        <v>2</v>
      </c>
      <c r="J73" s="68">
        <f t="shared" si="6"/>
        <v>90.322580645161295</v>
      </c>
    </row>
    <row r="74" spans="1:10" ht="15.75" thickBot="1" x14ac:dyDescent="0.3">
      <c r="A74" s="2"/>
      <c r="B74" s="3"/>
      <c r="C74" s="136"/>
      <c r="D74" s="7">
        <v>11</v>
      </c>
      <c r="E74" s="169" t="s">
        <v>20</v>
      </c>
      <c r="F74" s="176">
        <v>28</v>
      </c>
      <c r="G74" s="176">
        <v>2</v>
      </c>
      <c r="H74" s="176">
        <v>1</v>
      </c>
      <c r="I74" s="176"/>
      <c r="J74" s="68">
        <f t="shared" si="6"/>
        <v>95.6989247311828</v>
      </c>
    </row>
    <row r="75" spans="1:10" ht="15.75" thickBot="1" x14ac:dyDescent="0.3">
      <c r="A75" s="2"/>
      <c r="B75" s="3"/>
      <c r="C75" s="136"/>
      <c r="D75" s="7">
        <v>12</v>
      </c>
      <c r="E75" s="169" t="s">
        <v>22</v>
      </c>
      <c r="F75" s="176">
        <v>28</v>
      </c>
      <c r="G75" s="176">
        <v>1</v>
      </c>
      <c r="H75" s="176">
        <v>2</v>
      </c>
      <c r="I75" s="176"/>
      <c r="J75" s="68">
        <f t="shared" si="6"/>
        <v>94.623655913978496</v>
      </c>
    </row>
    <row r="76" spans="1:10" ht="15.75" thickBot="1" x14ac:dyDescent="0.3">
      <c r="A76" s="2"/>
      <c r="B76" s="3"/>
      <c r="C76" s="136"/>
      <c r="D76" s="7">
        <v>13</v>
      </c>
      <c r="E76" s="169" t="s">
        <v>17</v>
      </c>
      <c r="F76" s="176">
        <v>27</v>
      </c>
      <c r="G76" s="176">
        <v>3</v>
      </c>
      <c r="H76" s="176">
        <v>1</v>
      </c>
      <c r="I76" s="176"/>
      <c r="J76" s="68">
        <f t="shared" si="6"/>
        <v>94.623655913978496</v>
      </c>
    </row>
    <row r="77" spans="1:10" ht="15.75" thickBot="1" x14ac:dyDescent="0.3">
      <c r="A77" s="2"/>
      <c r="B77" s="3"/>
      <c r="C77" s="136"/>
      <c r="D77" s="7">
        <v>14</v>
      </c>
      <c r="E77" s="169" t="s">
        <v>18</v>
      </c>
      <c r="F77" s="176">
        <v>28</v>
      </c>
      <c r="G77" s="176">
        <v>1</v>
      </c>
      <c r="H77" s="176">
        <v>2</v>
      </c>
      <c r="I77" s="176"/>
      <c r="J77" s="68">
        <f t="shared" si="6"/>
        <v>94.623655913978496</v>
      </c>
    </row>
    <row r="78" spans="1:10" ht="15.75" thickBot="1" x14ac:dyDescent="0.3">
      <c r="A78" s="2"/>
      <c r="B78" s="3"/>
      <c r="C78" s="136"/>
      <c r="D78" s="7">
        <v>15</v>
      </c>
      <c r="E78" s="169" t="s">
        <v>19</v>
      </c>
      <c r="F78" s="176">
        <v>30</v>
      </c>
      <c r="G78" s="176">
        <v>1</v>
      </c>
      <c r="H78" s="176"/>
      <c r="I78" s="176"/>
      <c r="J78" s="68">
        <f t="shared" si="6"/>
        <v>98.924731182795696</v>
      </c>
    </row>
    <row r="79" spans="1:10" ht="15.75" thickBot="1" x14ac:dyDescent="0.3">
      <c r="A79" s="2"/>
      <c r="B79" s="3"/>
      <c r="C79" s="136"/>
      <c r="D79" s="7"/>
      <c r="E79" s="4" t="s">
        <v>6</v>
      </c>
      <c r="F79" s="79">
        <f>SUM(F64:F78)/15</f>
        <v>27.8</v>
      </c>
      <c r="G79" s="79">
        <f t="shared" ref="G79:I79" si="7">SUM(G64:G78)/15</f>
        <v>1.6666666666666667</v>
      </c>
      <c r="H79" s="79">
        <f t="shared" si="7"/>
        <v>1.2</v>
      </c>
      <c r="I79" s="79">
        <f t="shared" si="7"/>
        <v>0.33333333333333331</v>
      </c>
      <c r="J79" s="80">
        <f>SUM(J64:J78)/15</f>
        <v>94.55197132616486</v>
      </c>
    </row>
    <row r="80" spans="1:10" ht="60" x14ac:dyDescent="0.25">
      <c r="A80" s="235" t="s">
        <v>265</v>
      </c>
      <c r="B80" s="314">
        <v>50</v>
      </c>
      <c r="C80" s="314">
        <v>33</v>
      </c>
      <c r="D80" s="314">
        <v>99</v>
      </c>
      <c r="E80" s="261"/>
      <c r="F80" s="286">
        <v>3</v>
      </c>
      <c r="G80" s="286">
        <v>2</v>
      </c>
      <c r="H80" s="137">
        <v>1</v>
      </c>
      <c r="I80" s="137">
        <v>0</v>
      </c>
      <c r="J80" s="263" t="s">
        <v>62</v>
      </c>
    </row>
    <row r="81" spans="1:10" ht="19.149999999999999" customHeight="1" thickBot="1" x14ac:dyDescent="0.3">
      <c r="A81" s="234" t="s">
        <v>126</v>
      </c>
      <c r="B81" s="315"/>
      <c r="C81" s="315"/>
      <c r="D81" s="315"/>
      <c r="E81" s="262"/>
      <c r="F81" s="287"/>
      <c r="G81" s="287"/>
      <c r="H81" s="138"/>
      <c r="I81" s="138"/>
      <c r="J81" s="264"/>
    </row>
    <row r="82" spans="1:10" ht="15.75" thickBot="1" x14ac:dyDescent="0.3">
      <c r="A82" s="2"/>
      <c r="B82" s="3"/>
      <c r="C82" s="136"/>
      <c r="D82" s="7">
        <v>1</v>
      </c>
      <c r="E82" s="169" t="s">
        <v>9</v>
      </c>
      <c r="F82" s="176">
        <v>28</v>
      </c>
      <c r="G82" s="176">
        <v>3</v>
      </c>
      <c r="H82" s="176">
        <v>2</v>
      </c>
      <c r="I82" s="176"/>
      <c r="J82" s="68">
        <f>SUM((F82*3+G82*2+H82*1+I82*0)*100/99)</f>
        <v>92.929292929292927</v>
      </c>
    </row>
    <row r="83" spans="1:10" ht="23.25" thickBot="1" x14ac:dyDescent="0.3">
      <c r="A83" s="2"/>
      <c r="B83" s="3"/>
      <c r="C83" s="136"/>
      <c r="D83" s="7">
        <v>2</v>
      </c>
      <c r="E83" s="169" t="s">
        <v>123</v>
      </c>
      <c r="F83" s="176">
        <v>28</v>
      </c>
      <c r="G83" s="176">
        <v>4</v>
      </c>
      <c r="H83" s="176">
        <v>1</v>
      </c>
      <c r="I83" s="176"/>
      <c r="J83" s="68">
        <f t="shared" ref="J83:J96" si="8">SUM((F83*3+G83*2+H83*1+I83*0)*100/99)</f>
        <v>93.939393939393938</v>
      </c>
    </row>
    <row r="84" spans="1:10" ht="15.75" thickBot="1" x14ac:dyDescent="0.3">
      <c r="A84" s="2"/>
      <c r="B84" s="3"/>
      <c r="C84" s="136"/>
      <c r="D84" s="7">
        <v>3</v>
      </c>
      <c r="E84" s="169" t="s">
        <v>11</v>
      </c>
      <c r="F84" s="176">
        <v>27</v>
      </c>
      <c r="G84" s="176">
        <v>2</v>
      </c>
      <c r="H84" s="176">
        <v>3</v>
      </c>
      <c r="I84" s="176">
        <v>1</v>
      </c>
      <c r="J84" s="68">
        <f t="shared" si="8"/>
        <v>88.888888888888886</v>
      </c>
    </row>
    <row r="85" spans="1:10" ht="15.75" thickBot="1" x14ac:dyDescent="0.3">
      <c r="A85" s="2"/>
      <c r="B85" s="3"/>
      <c r="C85" s="136"/>
      <c r="D85" s="7">
        <v>4</v>
      </c>
      <c r="E85" s="169" t="s">
        <v>12</v>
      </c>
      <c r="F85" s="176">
        <v>29</v>
      </c>
      <c r="G85" s="176">
        <v>2</v>
      </c>
      <c r="H85" s="176">
        <v>2</v>
      </c>
      <c r="I85" s="176"/>
      <c r="J85" s="68">
        <f t="shared" si="8"/>
        <v>93.939393939393938</v>
      </c>
    </row>
    <row r="86" spans="1:10" ht="15.75" thickBot="1" x14ac:dyDescent="0.3">
      <c r="A86" s="2"/>
      <c r="B86" s="3"/>
      <c r="C86" s="136"/>
      <c r="D86" s="7">
        <v>5</v>
      </c>
      <c r="E86" s="169" t="s">
        <v>13</v>
      </c>
      <c r="F86" s="176">
        <v>28</v>
      </c>
      <c r="G86" s="176">
        <v>3</v>
      </c>
      <c r="H86" s="176">
        <v>1</v>
      </c>
      <c r="I86" s="176">
        <v>1</v>
      </c>
      <c r="J86" s="68">
        <f t="shared" si="8"/>
        <v>91.919191919191917</v>
      </c>
    </row>
    <row r="87" spans="1:10" ht="15.75" thickBot="1" x14ac:dyDescent="0.3">
      <c r="A87" s="2"/>
      <c r="B87" s="3"/>
      <c r="C87" s="136"/>
      <c r="D87" s="7">
        <v>6</v>
      </c>
      <c r="E87" s="169" t="s">
        <v>14</v>
      </c>
      <c r="F87" s="176">
        <v>29</v>
      </c>
      <c r="G87" s="176">
        <v>4</v>
      </c>
      <c r="H87" s="176"/>
      <c r="I87" s="176"/>
      <c r="J87" s="68">
        <f t="shared" si="8"/>
        <v>95.959595959595958</v>
      </c>
    </row>
    <row r="88" spans="1:10" ht="15.75" thickBot="1" x14ac:dyDescent="0.3">
      <c r="A88" s="2"/>
      <c r="B88" s="3"/>
      <c r="C88" s="136"/>
      <c r="D88" s="7">
        <v>7</v>
      </c>
      <c r="E88" s="169" t="s">
        <v>124</v>
      </c>
      <c r="F88" s="176">
        <v>30</v>
      </c>
      <c r="G88" s="176">
        <v>3</v>
      </c>
      <c r="H88" s="176"/>
      <c r="I88" s="176"/>
      <c r="J88" s="68">
        <f t="shared" si="8"/>
        <v>96.969696969696969</v>
      </c>
    </row>
    <row r="89" spans="1:10" ht="15.75" thickBot="1" x14ac:dyDescent="0.3">
      <c r="A89" s="2"/>
      <c r="B89" s="3"/>
      <c r="C89" s="136"/>
      <c r="D89" s="7">
        <v>8</v>
      </c>
      <c r="E89" s="169" t="s">
        <v>96</v>
      </c>
      <c r="F89" s="176">
        <v>30</v>
      </c>
      <c r="G89" s="176">
        <v>2</v>
      </c>
      <c r="H89" s="176">
        <v>1</v>
      </c>
      <c r="I89" s="176"/>
      <c r="J89" s="68">
        <f t="shared" si="8"/>
        <v>95.959595959595958</v>
      </c>
    </row>
    <row r="90" spans="1:10" ht="15.75" thickBot="1" x14ac:dyDescent="0.3">
      <c r="A90" s="2"/>
      <c r="B90" s="3"/>
      <c r="C90" s="136"/>
      <c r="D90" s="7">
        <v>9</v>
      </c>
      <c r="E90" s="169" t="s">
        <v>15</v>
      </c>
      <c r="F90" s="176">
        <v>31</v>
      </c>
      <c r="G90" s="176">
        <v>2</v>
      </c>
      <c r="H90" s="176"/>
      <c r="I90" s="176"/>
      <c r="J90" s="68">
        <f t="shared" si="8"/>
        <v>97.979797979797979</v>
      </c>
    </row>
    <row r="91" spans="1:10" ht="23.25" thickBot="1" x14ac:dyDescent="0.3">
      <c r="A91" s="2"/>
      <c r="B91" s="3"/>
      <c r="C91" s="136"/>
      <c r="D91" s="7">
        <v>10</v>
      </c>
      <c r="E91" s="169" t="s">
        <v>16</v>
      </c>
      <c r="F91" s="176">
        <v>29</v>
      </c>
      <c r="G91" s="176">
        <v>2</v>
      </c>
      <c r="H91" s="176">
        <v>2</v>
      </c>
      <c r="I91" s="176"/>
      <c r="J91" s="68">
        <f t="shared" si="8"/>
        <v>93.939393939393938</v>
      </c>
    </row>
    <row r="92" spans="1:10" ht="15.75" thickBot="1" x14ac:dyDescent="0.3">
      <c r="A92" s="2"/>
      <c r="B92" s="3"/>
      <c r="C92" s="136"/>
      <c r="D92" s="7">
        <v>11</v>
      </c>
      <c r="E92" s="169" t="s">
        <v>20</v>
      </c>
      <c r="F92" s="176">
        <v>28</v>
      </c>
      <c r="G92" s="176">
        <v>3</v>
      </c>
      <c r="H92" s="176">
        <v>2</v>
      </c>
      <c r="I92" s="176"/>
      <c r="J92" s="68">
        <f t="shared" si="8"/>
        <v>92.929292929292927</v>
      </c>
    </row>
    <row r="93" spans="1:10" ht="15.75" thickBot="1" x14ac:dyDescent="0.3">
      <c r="A93" s="2"/>
      <c r="B93" s="3"/>
      <c r="C93" s="136"/>
      <c r="D93" s="7">
        <v>12</v>
      </c>
      <c r="E93" s="169" t="s">
        <v>22</v>
      </c>
      <c r="F93" s="176">
        <v>29</v>
      </c>
      <c r="G93" s="176">
        <v>2</v>
      </c>
      <c r="H93" s="176">
        <v>2</v>
      </c>
      <c r="I93" s="176"/>
      <c r="J93" s="68">
        <f t="shared" si="8"/>
        <v>93.939393939393938</v>
      </c>
    </row>
    <row r="94" spans="1:10" ht="15.75" thickBot="1" x14ac:dyDescent="0.3">
      <c r="A94" s="2"/>
      <c r="B94" s="3"/>
      <c r="C94" s="136"/>
      <c r="D94" s="7">
        <v>13</v>
      </c>
      <c r="E94" s="169" t="s">
        <v>17</v>
      </c>
      <c r="F94" s="176">
        <v>31</v>
      </c>
      <c r="G94" s="176">
        <v>2</v>
      </c>
      <c r="H94" s="176"/>
      <c r="I94" s="176"/>
      <c r="J94" s="68">
        <f t="shared" si="8"/>
        <v>97.979797979797979</v>
      </c>
    </row>
    <row r="95" spans="1:10" ht="15.75" thickBot="1" x14ac:dyDescent="0.3">
      <c r="A95" s="2"/>
      <c r="B95" s="3"/>
      <c r="C95" s="136"/>
      <c r="D95" s="7">
        <v>14</v>
      </c>
      <c r="E95" s="169" t="s">
        <v>18</v>
      </c>
      <c r="F95" s="176">
        <v>30</v>
      </c>
      <c r="G95" s="176">
        <v>2</v>
      </c>
      <c r="H95" s="176">
        <v>1</v>
      </c>
      <c r="I95" s="176"/>
      <c r="J95" s="68">
        <f t="shared" si="8"/>
        <v>95.959595959595958</v>
      </c>
    </row>
    <row r="96" spans="1:10" ht="15.75" thickBot="1" x14ac:dyDescent="0.3">
      <c r="A96" s="2"/>
      <c r="B96" s="3"/>
      <c r="C96" s="136"/>
      <c r="D96" s="7">
        <v>15</v>
      </c>
      <c r="E96" s="169" t="s">
        <v>19</v>
      </c>
      <c r="F96" s="176">
        <v>29</v>
      </c>
      <c r="G96" s="176">
        <v>2</v>
      </c>
      <c r="H96" s="176">
        <v>1</v>
      </c>
      <c r="I96" s="176">
        <v>1</v>
      </c>
      <c r="J96" s="68">
        <f t="shared" si="8"/>
        <v>92.929292929292927</v>
      </c>
    </row>
    <row r="97" spans="1:10" ht="15.75" thickBot="1" x14ac:dyDescent="0.3">
      <c r="A97" s="2"/>
      <c r="B97" s="3"/>
      <c r="C97" s="136"/>
      <c r="D97" s="7"/>
      <c r="E97" s="4" t="s">
        <v>6</v>
      </c>
      <c r="F97" s="79">
        <f>SUM(F82:F96)/15</f>
        <v>29.066666666666666</v>
      </c>
      <c r="G97" s="79">
        <f t="shared" ref="G97:I97" si="9">SUM(G82:G96)/15</f>
        <v>2.5333333333333332</v>
      </c>
      <c r="H97" s="79">
        <f t="shared" si="9"/>
        <v>1.2</v>
      </c>
      <c r="I97" s="79">
        <f t="shared" si="9"/>
        <v>0.2</v>
      </c>
      <c r="J97" s="80">
        <f>SUM(J82:J96)/15</f>
        <v>94.410774410774408</v>
      </c>
    </row>
    <row r="98" spans="1:10" ht="24" x14ac:dyDescent="0.25">
      <c r="A98" s="235" t="s">
        <v>267</v>
      </c>
      <c r="B98" s="314">
        <v>50</v>
      </c>
      <c r="C98" s="314">
        <v>33</v>
      </c>
      <c r="D98" s="314">
        <v>99</v>
      </c>
      <c r="E98" s="261"/>
      <c r="F98" s="286">
        <v>3</v>
      </c>
      <c r="G98" s="286">
        <v>2</v>
      </c>
      <c r="H98" s="137">
        <v>1</v>
      </c>
      <c r="I98" s="137">
        <v>0</v>
      </c>
      <c r="J98" s="263" t="s">
        <v>62</v>
      </c>
    </row>
    <row r="99" spans="1:10" ht="19.149999999999999" customHeight="1" thickBot="1" x14ac:dyDescent="0.3">
      <c r="A99" s="234" t="s">
        <v>130</v>
      </c>
      <c r="B99" s="315"/>
      <c r="C99" s="315"/>
      <c r="D99" s="315"/>
      <c r="E99" s="262"/>
      <c r="F99" s="287"/>
      <c r="G99" s="287"/>
      <c r="H99" s="138"/>
      <c r="I99" s="138"/>
      <c r="J99" s="264"/>
    </row>
    <row r="100" spans="1:10" ht="15.75" thickBot="1" x14ac:dyDescent="0.3">
      <c r="A100" s="2"/>
      <c r="B100" s="3"/>
      <c r="C100" s="136"/>
      <c r="D100" s="7">
        <v>1</v>
      </c>
      <c r="E100" s="169" t="s">
        <v>9</v>
      </c>
      <c r="F100" s="176">
        <v>28</v>
      </c>
      <c r="G100" s="176">
        <v>3</v>
      </c>
      <c r="H100" s="176">
        <v>2</v>
      </c>
      <c r="I100" s="176"/>
      <c r="J100" s="68">
        <f>SUM((F100*3+G100*2+H100*1+I100*0)*100/99)</f>
        <v>92.929292929292927</v>
      </c>
    </row>
    <row r="101" spans="1:10" ht="23.25" thickBot="1" x14ac:dyDescent="0.3">
      <c r="A101" s="2"/>
      <c r="B101" s="3"/>
      <c r="C101" s="136"/>
      <c r="D101" s="7">
        <v>2</v>
      </c>
      <c r="E101" s="169" t="s">
        <v>123</v>
      </c>
      <c r="F101" s="176">
        <v>28</v>
      </c>
      <c r="G101" s="176">
        <v>4</v>
      </c>
      <c r="H101" s="176">
        <v>1</v>
      </c>
      <c r="I101" s="176"/>
      <c r="J101" s="68">
        <f t="shared" ref="J101:J114" si="10">SUM((F101*3+G101*2+H101*1+I101*0)*100/99)</f>
        <v>93.939393939393938</v>
      </c>
    </row>
    <row r="102" spans="1:10" ht="15.75" thickBot="1" x14ac:dyDescent="0.3">
      <c r="A102" s="2"/>
      <c r="B102" s="3"/>
      <c r="C102" s="136"/>
      <c r="D102" s="7">
        <v>3</v>
      </c>
      <c r="E102" s="169" t="s">
        <v>11</v>
      </c>
      <c r="F102" s="176">
        <v>27</v>
      </c>
      <c r="G102" s="176">
        <v>2</v>
      </c>
      <c r="H102" s="176">
        <v>3</v>
      </c>
      <c r="I102" s="176">
        <v>1</v>
      </c>
      <c r="J102" s="68">
        <f t="shared" si="10"/>
        <v>88.888888888888886</v>
      </c>
    </row>
    <row r="103" spans="1:10" ht="15.75" thickBot="1" x14ac:dyDescent="0.3">
      <c r="A103" s="2"/>
      <c r="B103" s="3"/>
      <c r="C103" s="136"/>
      <c r="D103" s="7">
        <v>4</v>
      </c>
      <c r="E103" s="169" t="s">
        <v>12</v>
      </c>
      <c r="F103" s="176">
        <v>29</v>
      </c>
      <c r="G103" s="176">
        <v>2</v>
      </c>
      <c r="H103" s="176">
        <v>2</v>
      </c>
      <c r="I103" s="176"/>
      <c r="J103" s="68">
        <f t="shared" si="10"/>
        <v>93.939393939393938</v>
      </c>
    </row>
    <row r="104" spans="1:10" ht="15.75" thickBot="1" x14ac:dyDescent="0.3">
      <c r="A104" s="2"/>
      <c r="B104" s="3"/>
      <c r="C104" s="136"/>
      <c r="D104" s="7">
        <v>5</v>
      </c>
      <c r="E104" s="169" t="s">
        <v>13</v>
      </c>
      <c r="F104" s="176">
        <v>28</v>
      </c>
      <c r="G104" s="176">
        <v>3</v>
      </c>
      <c r="H104" s="176">
        <v>1</v>
      </c>
      <c r="I104" s="176">
        <v>1</v>
      </c>
      <c r="J104" s="68">
        <f t="shared" si="10"/>
        <v>91.919191919191917</v>
      </c>
    </row>
    <row r="105" spans="1:10" ht="15.75" thickBot="1" x14ac:dyDescent="0.3">
      <c r="A105" s="2"/>
      <c r="B105" s="3"/>
      <c r="C105" s="136"/>
      <c r="D105" s="7">
        <v>6</v>
      </c>
      <c r="E105" s="169" t="s">
        <v>14</v>
      </c>
      <c r="F105" s="176">
        <v>29</v>
      </c>
      <c r="G105" s="176">
        <v>4</v>
      </c>
      <c r="H105" s="176"/>
      <c r="I105" s="176"/>
      <c r="J105" s="68">
        <f t="shared" si="10"/>
        <v>95.959595959595958</v>
      </c>
    </row>
    <row r="106" spans="1:10" ht="15.75" thickBot="1" x14ac:dyDescent="0.3">
      <c r="A106" s="2"/>
      <c r="B106" s="3"/>
      <c r="C106" s="136"/>
      <c r="D106" s="7">
        <v>7</v>
      </c>
      <c r="E106" s="169" t="s">
        <v>124</v>
      </c>
      <c r="F106" s="176">
        <v>30</v>
      </c>
      <c r="G106" s="176">
        <v>3</v>
      </c>
      <c r="H106" s="176"/>
      <c r="I106" s="176"/>
      <c r="J106" s="68">
        <f t="shared" si="10"/>
        <v>96.969696969696969</v>
      </c>
    </row>
    <row r="107" spans="1:10" ht="15.75" thickBot="1" x14ac:dyDescent="0.3">
      <c r="A107" s="2"/>
      <c r="B107" s="3"/>
      <c r="C107" s="136"/>
      <c r="D107" s="7">
        <v>8</v>
      </c>
      <c r="E107" s="169" t="s">
        <v>96</v>
      </c>
      <c r="F107" s="176">
        <v>30</v>
      </c>
      <c r="G107" s="176">
        <v>2</v>
      </c>
      <c r="H107" s="176">
        <v>1</v>
      </c>
      <c r="I107" s="176"/>
      <c r="J107" s="68">
        <f t="shared" si="10"/>
        <v>95.959595959595958</v>
      </c>
    </row>
    <row r="108" spans="1:10" ht="15.75" thickBot="1" x14ac:dyDescent="0.3">
      <c r="A108" s="2"/>
      <c r="B108" s="3"/>
      <c r="C108" s="136"/>
      <c r="D108" s="7">
        <v>9</v>
      </c>
      <c r="E108" s="169" t="s">
        <v>15</v>
      </c>
      <c r="F108" s="176">
        <v>31</v>
      </c>
      <c r="G108" s="176">
        <v>2</v>
      </c>
      <c r="H108" s="176"/>
      <c r="I108" s="176"/>
      <c r="J108" s="68">
        <f t="shared" si="10"/>
        <v>97.979797979797979</v>
      </c>
    </row>
    <row r="109" spans="1:10" ht="23.25" thickBot="1" x14ac:dyDescent="0.3">
      <c r="A109" s="2"/>
      <c r="B109" s="3"/>
      <c r="C109" s="136"/>
      <c r="D109" s="7">
        <v>10</v>
      </c>
      <c r="E109" s="169" t="s">
        <v>16</v>
      </c>
      <c r="F109" s="176">
        <v>29</v>
      </c>
      <c r="G109" s="176">
        <v>2</v>
      </c>
      <c r="H109" s="176">
        <v>2</v>
      </c>
      <c r="I109" s="176"/>
      <c r="J109" s="68">
        <f t="shared" si="10"/>
        <v>93.939393939393938</v>
      </c>
    </row>
    <row r="110" spans="1:10" ht="15.75" thickBot="1" x14ac:dyDescent="0.3">
      <c r="A110" s="2"/>
      <c r="B110" s="3"/>
      <c r="C110" s="136"/>
      <c r="D110" s="7">
        <v>11</v>
      </c>
      <c r="E110" s="169" t="s">
        <v>20</v>
      </c>
      <c r="F110" s="176">
        <v>28</v>
      </c>
      <c r="G110" s="176">
        <v>3</v>
      </c>
      <c r="H110" s="176">
        <v>2</v>
      </c>
      <c r="I110" s="176"/>
      <c r="J110" s="68">
        <f t="shared" si="10"/>
        <v>92.929292929292927</v>
      </c>
    </row>
    <row r="111" spans="1:10" ht="15.75" thickBot="1" x14ac:dyDescent="0.3">
      <c r="A111" s="2"/>
      <c r="B111" s="3"/>
      <c r="C111" s="136"/>
      <c r="D111" s="7">
        <v>12</v>
      </c>
      <c r="E111" s="169" t="s">
        <v>22</v>
      </c>
      <c r="F111" s="176">
        <v>29</v>
      </c>
      <c r="G111" s="176">
        <v>2</v>
      </c>
      <c r="H111" s="176">
        <v>2</v>
      </c>
      <c r="I111" s="176"/>
      <c r="J111" s="68">
        <f t="shared" si="10"/>
        <v>93.939393939393938</v>
      </c>
    </row>
    <row r="112" spans="1:10" ht="15.75" thickBot="1" x14ac:dyDescent="0.3">
      <c r="A112" s="2"/>
      <c r="B112" s="3"/>
      <c r="C112" s="136"/>
      <c r="D112" s="7">
        <v>13</v>
      </c>
      <c r="E112" s="169" t="s">
        <v>17</v>
      </c>
      <c r="F112" s="176">
        <v>31</v>
      </c>
      <c r="G112" s="176">
        <v>2</v>
      </c>
      <c r="H112" s="176"/>
      <c r="I112" s="176"/>
      <c r="J112" s="68">
        <f t="shared" si="10"/>
        <v>97.979797979797979</v>
      </c>
    </row>
    <row r="113" spans="1:10" ht="15.75" thickBot="1" x14ac:dyDescent="0.3">
      <c r="A113" s="2"/>
      <c r="B113" s="3"/>
      <c r="C113" s="136"/>
      <c r="D113" s="7">
        <v>14</v>
      </c>
      <c r="E113" s="169" t="s">
        <v>18</v>
      </c>
      <c r="F113" s="176">
        <v>30</v>
      </c>
      <c r="G113" s="176">
        <v>2</v>
      </c>
      <c r="H113" s="176">
        <v>1</v>
      </c>
      <c r="I113" s="176"/>
      <c r="J113" s="68">
        <f t="shared" si="10"/>
        <v>95.959595959595958</v>
      </c>
    </row>
    <row r="114" spans="1:10" ht="15.75" thickBot="1" x14ac:dyDescent="0.3">
      <c r="A114" s="2"/>
      <c r="B114" s="3"/>
      <c r="C114" s="136"/>
      <c r="D114" s="7">
        <v>15</v>
      </c>
      <c r="E114" s="169" t="s">
        <v>19</v>
      </c>
      <c r="F114" s="176">
        <v>29</v>
      </c>
      <c r="G114" s="176">
        <v>2</v>
      </c>
      <c r="H114" s="176">
        <v>1</v>
      </c>
      <c r="I114" s="176">
        <v>1</v>
      </c>
      <c r="J114" s="68">
        <f t="shared" si="10"/>
        <v>92.929292929292927</v>
      </c>
    </row>
    <row r="115" spans="1:10" ht="15.75" thickBot="1" x14ac:dyDescent="0.3">
      <c r="A115" s="2"/>
      <c r="B115" s="3"/>
      <c r="C115" s="136"/>
      <c r="D115" s="7"/>
      <c r="E115" s="4" t="s">
        <v>6</v>
      </c>
      <c r="F115" s="79">
        <f>SUM(F100:F114)/15</f>
        <v>29.066666666666666</v>
      </c>
      <c r="G115" s="79">
        <f t="shared" ref="G115:I115" si="11">SUM(G100:G114)/15</f>
        <v>2.5333333333333332</v>
      </c>
      <c r="H115" s="79">
        <f t="shared" si="11"/>
        <v>1.2</v>
      </c>
      <c r="I115" s="79">
        <f t="shared" si="11"/>
        <v>0.2</v>
      </c>
      <c r="J115" s="80">
        <f>SUM(J100:J114)/15</f>
        <v>94.410774410774408</v>
      </c>
    </row>
    <row r="116" spans="1:10" x14ac:dyDescent="0.25">
      <c r="A116" s="235" t="s">
        <v>379</v>
      </c>
      <c r="B116" s="314">
        <v>50</v>
      </c>
      <c r="C116" s="314">
        <v>33</v>
      </c>
      <c r="D116" s="314">
        <v>99</v>
      </c>
      <c r="E116" s="261"/>
      <c r="F116" s="286">
        <v>3</v>
      </c>
      <c r="G116" s="286">
        <v>2</v>
      </c>
      <c r="H116" s="137">
        <v>1</v>
      </c>
      <c r="I116" s="137">
        <v>0</v>
      </c>
      <c r="J116" s="263" t="s">
        <v>62</v>
      </c>
    </row>
    <row r="117" spans="1:10" ht="15.75" thickBot="1" x14ac:dyDescent="0.3">
      <c r="A117" s="112" t="s">
        <v>127</v>
      </c>
      <c r="B117" s="315"/>
      <c r="C117" s="315"/>
      <c r="D117" s="315"/>
      <c r="E117" s="262"/>
      <c r="F117" s="287"/>
      <c r="G117" s="287"/>
      <c r="H117" s="138"/>
      <c r="I117" s="138"/>
      <c r="J117" s="264"/>
    </row>
    <row r="118" spans="1:10" ht="15.75" thickBot="1" x14ac:dyDescent="0.3">
      <c r="A118" s="2"/>
      <c r="B118" s="3"/>
      <c r="C118" s="136"/>
      <c r="D118" s="7">
        <v>1</v>
      </c>
      <c r="E118" s="169" t="s">
        <v>9</v>
      </c>
      <c r="F118" s="7">
        <v>33</v>
      </c>
      <c r="G118" s="7"/>
      <c r="H118" s="7"/>
      <c r="I118" s="7"/>
      <c r="J118" s="68">
        <f>SUM((F118*3+G118*2+H118*1+I118*0)*100/99)</f>
        <v>100</v>
      </c>
    </row>
    <row r="119" spans="1:10" ht="23.25" thickBot="1" x14ac:dyDescent="0.3">
      <c r="A119" s="2"/>
      <c r="B119" s="3"/>
      <c r="C119" s="136"/>
      <c r="D119" s="7">
        <v>2</v>
      </c>
      <c r="E119" s="169" t="s">
        <v>123</v>
      </c>
      <c r="F119" s="7">
        <v>33</v>
      </c>
      <c r="G119" s="7"/>
      <c r="H119" s="7"/>
      <c r="I119" s="7"/>
      <c r="J119" s="68">
        <f t="shared" ref="J119:J132" si="12">SUM((F119*3+G119*2+H119*1+I119*0)*100/99)</f>
        <v>100</v>
      </c>
    </row>
    <row r="120" spans="1:10" ht="15.75" thickBot="1" x14ac:dyDescent="0.3">
      <c r="A120" s="2"/>
      <c r="B120" s="3"/>
      <c r="C120" s="136"/>
      <c r="D120" s="7">
        <v>3</v>
      </c>
      <c r="E120" s="169" t="s">
        <v>11</v>
      </c>
      <c r="F120" s="7">
        <v>33</v>
      </c>
      <c r="G120" s="7"/>
      <c r="H120" s="7"/>
      <c r="I120" s="7"/>
      <c r="J120" s="68">
        <f t="shared" si="12"/>
        <v>100</v>
      </c>
    </row>
    <row r="121" spans="1:10" ht="15.75" thickBot="1" x14ac:dyDescent="0.3">
      <c r="A121" s="2"/>
      <c r="B121" s="3"/>
      <c r="C121" s="136"/>
      <c r="D121" s="7">
        <v>4</v>
      </c>
      <c r="E121" s="169" t="s">
        <v>12</v>
      </c>
      <c r="F121" s="7">
        <v>33</v>
      </c>
      <c r="G121" s="7"/>
      <c r="H121" s="7"/>
      <c r="I121" s="7"/>
      <c r="J121" s="68">
        <f t="shared" si="12"/>
        <v>100</v>
      </c>
    </row>
    <row r="122" spans="1:10" ht="15.75" thickBot="1" x14ac:dyDescent="0.3">
      <c r="A122" s="2"/>
      <c r="B122" s="3"/>
      <c r="C122" s="136"/>
      <c r="D122" s="7">
        <v>5</v>
      </c>
      <c r="E122" s="169" t="s">
        <v>13</v>
      </c>
      <c r="F122" s="7">
        <v>33</v>
      </c>
      <c r="G122" s="7"/>
      <c r="H122" s="7"/>
      <c r="I122" s="7"/>
      <c r="J122" s="68">
        <f t="shared" si="12"/>
        <v>100</v>
      </c>
    </row>
    <row r="123" spans="1:10" ht="15.75" thickBot="1" x14ac:dyDescent="0.3">
      <c r="A123" s="2"/>
      <c r="B123" s="3"/>
      <c r="C123" s="136"/>
      <c r="D123" s="7">
        <v>6</v>
      </c>
      <c r="E123" s="169" t="s">
        <v>14</v>
      </c>
      <c r="F123" s="7">
        <v>33</v>
      </c>
      <c r="G123" s="7"/>
      <c r="H123" s="7"/>
      <c r="I123" s="7"/>
      <c r="J123" s="68">
        <f t="shared" si="12"/>
        <v>100</v>
      </c>
    </row>
    <row r="124" spans="1:10" ht="15.75" thickBot="1" x14ac:dyDescent="0.3">
      <c r="A124" s="2"/>
      <c r="B124" s="3"/>
      <c r="C124" s="136"/>
      <c r="D124" s="7">
        <v>7</v>
      </c>
      <c r="E124" s="169" t="s">
        <v>124</v>
      </c>
      <c r="F124" s="7">
        <v>33</v>
      </c>
      <c r="G124" s="7"/>
      <c r="H124" s="7"/>
      <c r="I124" s="7"/>
      <c r="J124" s="68">
        <f t="shared" si="12"/>
        <v>100</v>
      </c>
    </row>
    <row r="125" spans="1:10" ht="15.75" thickBot="1" x14ac:dyDescent="0.3">
      <c r="A125" s="2"/>
      <c r="B125" s="3"/>
      <c r="C125" s="136"/>
      <c r="D125" s="7">
        <v>8</v>
      </c>
      <c r="E125" s="169" t="s">
        <v>96</v>
      </c>
      <c r="F125" s="7">
        <v>32</v>
      </c>
      <c r="G125" s="7">
        <v>1</v>
      </c>
      <c r="H125" s="7"/>
      <c r="I125" s="7"/>
      <c r="J125" s="68">
        <f t="shared" si="12"/>
        <v>98.98989898989899</v>
      </c>
    </row>
    <row r="126" spans="1:10" ht="15.75" thickBot="1" x14ac:dyDescent="0.3">
      <c r="A126" s="2"/>
      <c r="B126" s="3"/>
      <c r="C126" s="136"/>
      <c r="D126" s="7">
        <v>9</v>
      </c>
      <c r="E126" s="169" t="s">
        <v>15</v>
      </c>
      <c r="F126" s="7">
        <v>31</v>
      </c>
      <c r="G126" s="7">
        <v>2</v>
      </c>
      <c r="H126" s="7"/>
      <c r="I126" s="7"/>
      <c r="J126" s="68">
        <f t="shared" si="12"/>
        <v>97.979797979797979</v>
      </c>
    </row>
    <row r="127" spans="1:10" ht="23.25" thickBot="1" x14ac:dyDescent="0.3">
      <c r="A127" s="2"/>
      <c r="B127" s="3"/>
      <c r="C127" s="136"/>
      <c r="D127" s="7">
        <v>10</v>
      </c>
      <c r="E127" s="169" t="s">
        <v>16</v>
      </c>
      <c r="F127" s="7">
        <v>33</v>
      </c>
      <c r="G127" s="7"/>
      <c r="H127" s="7"/>
      <c r="I127" s="7"/>
      <c r="J127" s="68">
        <f t="shared" si="12"/>
        <v>100</v>
      </c>
    </row>
    <row r="128" spans="1:10" ht="15.75" thickBot="1" x14ac:dyDescent="0.3">
      <c r="A128" s="2"/>
      <c r="B128" s="3"/>
      <c r="C128" s="136"/>
      <c r="D128" s="7">
        <v>11</v>
      </c>
      <c r="E128" s="169" t="s">
        <v>20</v>
      </c>
      <c r="F128" s="7">
        <v>31</v>
      </c>
      <c r="G128" s="7">
        <v>1</v>
      </c>
      <c r="H128" s="7"/>
      <c r="I128" s="7"/>
      <c r="J128" s="68">
        <f t="shared" si="12"/>
        <v>95.959595959595958</v>
      </c>
    </row>
    <row r="129" spans="1:10" ht="15.75" thickBot="1" x14ac:dyDescent="0.3">
      <c r="A129" s="2"/>
      <c r="B129" s="3"/>
      <c r="C129" s="136"/>
      <c r="D129" s="7">
        <v>12</v>
      </c>
      <c r="E129" s="169" t="s">
        <v>22</v>
      </c>
      <c r="F129" s="7">
        <v>33</v>
      </c>
      <c r="G129" s="7"/>
      <c r="H129" s="7"/>
      <c r="I129" s="7"/>
      <c r="J129" s="68">
        <f t="shared" si="12"/>
        <v>100</v>
      </c>
    </row>
    <row r="130" spans="1:10" ht="15.75" thickBot="1" x14ac:dyDescent="0.3">
      <c r="A130" s="2"/>
      <c r="B130" s="3"/>
      <c r="C130" s="136"/>
      <c r="D130" s="7">
        <v>13</v>
      </c>
      <c r="E130" s="169" t="s">
        <v>17</v>
      </c>
      <c r="F130" s="7">
        <v>33</v>
      </c>
      <c r="G130" s="7"/>
      <c r="H130" s="7"/>
      <c r="I130" s="7"/>
      <c r="J130" s="68">
        <f t="shared" si="12"/>
        <v>100</v>
      </c>
    </row>
    <row r="131" spans="1:10" ht="15.75" thickBot="1" x14ac:dyDescent="0.3">
      <c r="A131" s="2"/>
      <c r="B131" s="3"/>
      <c r="C131" s="136"/>
      <c r="D131" s="7">
        <v>14</v>
      </c>
      <c r="E131" s="169" t="s">
        <v>18</v>
      </c>
      <c r="F131" s="7">
        <v>33</v>
      </c>
      <c r="G131" s="7"/>
      <c r="H131" s="7"/>
      <c r="I131" s="7"/>
      <c r="J131" s="68">
        <f t="shared" si="12"/>
        <v>100</v>
      </c>
    </row>
    <row r="132" spans="1:10" ht="15.75" thickBot="1" x14ac:dyDescent="0.3">
      <c r="A132" s="2"/>
      <c r="B132" s="3"/>
      <c r="C132" s="136"/>
      <c r="D132" s="7">
        <v>15</v>
      </c>
      <c r="E132" s="169" t="s">
        <v>19</v>
      </c>
      <c r="F132" s="7">
        <v>33</v>
      </c>
      <c r="G132" s="7"/>
      <c r="H132" s="7"/>
      <c r="I132" s="7"/>
      <c r="J132" s="68">
        <f t="shared" si="12"/>
        <v>100</v>
      </c>
    </row>
    <row r="133" spans="1:10" ht="15.75" thickBot="1" x14ac:dyDescent="0.3">
      <c r="A133" s="2"/>
      <c r="B133" s="3"/>
      <c r="C133" s="136"/>
      <c r="D133" s="7"/>
      <c r="E133" s="4" t="s">
        <v>6</v>
      </c>
      <c r="F133" s="79">
        <f>SUM(F118:F132)/15</f>
        <v>32.666666666666664</v>
      </c>
      <c r="G133" s="79">
        <f t="shared" ref="G133:I133" si="13">SUM(G118:G132)/15</f>
        <v>0.26666666666666666</v>
      </c>
      <c r="H133" s="79">
        <f t="shared" si="13"/>
        <v>0</v>
      </c>
      <c r="I133" s="79">
        <f t="shared" si="13"/>
        <v>0</v>
      </c>
      <c r="J133" s="80">
        <f>SUM(J118:J132)/15</f>
        <v>99.528619528619529</v>
      </c>
    </row>
    <row r="134" spans="1:10" ht="22.5" customHeight="1" x14ac:dyDescent="0.25">
      <c r="A134" s="235" t="s">
        <v>380</v>
      </c>
      <c r="B134" s="314">
        <v>50</v>
      </c>
      <c r="C134" s="314">
        <v>33</v>
      </c>
      <c r="D134" s="314">
        <v>99</v>
      </c>
      <c r="E134" s="261"/>
      <c r="F134" s="286">
        <v>3</v>
      </c>
      <c r="G134" s="286">
        <v>2</v>
      </c>
      <c r="H134" s="137">
        <v>1</v>
      </c>
      <c r="I134" s="137">
        <v>0</v>
      </c>
      <c r="J134" s="263" t="s">
        <v>62</v>
      </c>
    </row>
    <row r="135" spans="1:10" ht="15.75" thickBot="1" x14ac:dyDescent="0.3">
      <c r="A135" s="112" t="s">
        <v>30</v>
      </c>
      <c r="B135" s="315"/>
      <c r="C135" s="315"/>
      <c r="D135" s="315"/>
      <c r="E135" s="262"/>
      <c r="F135" s="287"/>
      <c r="G135" s="287"/>
      <c r="H135" s="138"/>
      <c r="I135" s="138"/>
      <c r="J135" s="264"/>
    </row>
    <row r="136" spans="1:10" ht="15.75" thickBot="1" x14ac:dyDescent="0.3">
      <c r="A136" s="2"/>
      <c r="B136" s="3"/>
      <c r="C136" s="136"/>
      <c r="D136" s="7">
        <v>1</v>
      </c>
      <c r="E136" s="169" t="s">
        <v>9</v>
      </c>
      <c r="F136" s="7">
        <v>28</v>
      </c>
      <c r="G136" s="7">
        <v>4</v>
      </c>
      <c r="H136" s="7">
        <v>1</v>
      </c>
      <c r="I136" s="7"/>
      <c r="J136" s="68">
        <f>SUM((F136*3+G136*2+H136*1+I136*0)*100/99)</f>
        <v>93.939393939393938</v>
      </c>
    </row>
    <row r="137" spans="1:10" ht="23.25" thickBot="1" x14ac:dyDescent="0.3">
      <c r="A137" s="2"/>
      <c r="B137" s="3"/>
      <c r="C137" s="136"/>
      <c r="D137" s="7">
        <v>2</v>
      </c>
      <c r="E137" s="169" t="s">
        <v>123</v>
      </c>
      <c r="F137" s="7">
        <v>29</v>
      </c>
      <c r="G137" s="7">
        <v>2</v>
      </c>
      <c r="H137" s="7">
        <v>2</v>
      </c>
      <c r="I137" s="7"/>
      <c r="J137" s="68">
        <f t="shared" ref="J137:J150" si="14">SUM((F137*3+G137*2+H137*1+I137*0)*100/99)</f>
        <v>93.939393939393938</v>
      </c>
    </row>
    <row r="138" spans="1:10" ht="15.75" thickBot="1" x14ac:dyDescent="0.3">
      <c r="A138" s="2"/>
      <c r="B138" s="3"/>
      <c r="C138" s="136"/>
      <c r="D138" s="7">
        <v>3</v>
      </c>
      <c r="E138" s="169" t="s">
        <v>11</v>
      </c>
      <c r="F138" s="7">
        <v>28</v>
      </c>
      <c r="G138" s="7">
        <v>3</v>
      </c>
      <c r="H138" s="7">
        <v>2</v>
      </c>
      <c r="I138" s="7"/>
      <c r="J138" s="68">
        <f t="shared" si="14"/>
        <v>92.929292929292927</v>
      </c>
    </row>
    <row r="139" spans="1:10" ht="15.75" thickBot="1" x14ac:dyDescent="0.3">
      <c r="A139" s="170"/>
      <c r="B139" s="3"/>
      <c r="C139" s="136"/>
      <c r="D139" s="7">
        <v>4</v>
      </c>
      <c r="E139" s="169" t="s">
        <v>12</v>
      </c>
      <c r="F139" s="7">
        <v>28</v>
      </c>
      <c r="G139" s="7">
        <v>3</v>
      </c>
      <c r="H139" s="7">
        <v>2</v>
      </c>
      <c r="I139" s="7"/>
      <c r="J139" s="68">
        <f t="shared" si="14"/>
        <v>92.929292929292927</v>
      </c>
    </row>
    <row r="140" spans="1:10" ht="15.75" thickBot="1" x14ac:dyDescent="0.3">
      <c r="A140" s="2"/>
      <c r="B140" s="3"/>
      <c r="C140" s="136"/>
      <c r="D140" s="7">
        <v>5</v>
      </c>
      <c r="E140" s="169" t="s">
        <v>13</v>
      </c>
      <c r="F140" s="7">
        <v>29</v>
      </c>
      <c r="G140" s="7">
        <v>4</v>
      </c>
      <c r="H140" s="7"/>
      <c r="I140" s="7"/>
      <c r="J140" s="68">
        <f t="shared" si="14"/>
        <v>95.959595959595958</v>
      </c>
    </row>
    <row r="141" spans="1:10" ht="15.75" thickBot="1" x14ac:dyDescent="0.3">
      <c r="A141" s="2"/>
      <c r="B141" s="3"/>
      <c r="C141" s="136"/>
      <c r="D141" s="7">
        <v>6</v>
      </c>
      <c r="E141" s="169" t="s">
        <v>14</v>
      </c>
      <c r="F141" s="7">
        <v>30</v>
      </c>
      <c r="G141" s="7">
        <v>2</v>
      </c>
      <c r="H141" s="7">
        <v>1</v>
      </c>
      <c r="I141" s="7"/>
      <c r="J141" s="68">
        <f t="shared" si="14"/>
        <v>95.959595959595958</v>
      </c>
    </row>
    <row r="142" spans="1:10" ht="15.75" thickBot="1" x14ac:dyDescent="0.3">
      <c r="A142" s="2"/>
      <c r="B142" s="3"/>
      <c r="C142" s="136"/>
      <c r="D142" s="7">
        <v>7</v>
      </c>
      <c r="E142" s="169" t="s">
        <v>124</v>
      </c>
      <c r="F142" s="7">
        <v>29</v>
      </c>
      <c r="G142" s="7">
        <v>3</v>
      </c>
      <c r="H142" s="7">
        <v>1</v>
      </c>
      <c r="I142" s="7"/>
      <c r="J142" s="68">
        <f t="shared" si="14"/>
        <v>94.949494949494948</v>
      </c>
    </row>
    <row r="143" spans="1:10" ht="15.75" thickBot="1" x14ac:dyDescent="0.3">
      <c r="A143" s="2"/>
      <c r="B143" s="3"/>
      <c r="C143" s="136"/>
      <c r="D143" s="7">
        <v>8</v>
      </c>
      <c r="E143" s="169" t="s">
        <v>96</v>
      </c>
      <c r="F143" s="7">
        <v>30</v>
      </c>
      <c r="G143" s="7">
        <v>1</v>
      </c>
      <c r="H143" s="7">
        <v>2</v>
      </c>
      <c r="I143" s="7"/>
      <c r="J143" s="68">
        <f t="shared" si="14"/>
        <v>94.949494949494948</v>
      </c>
    </row>
    <row r="144" spans="1:10" ht="15.75" thickBot="1" x14ac:dyDescent="0.3">
      <c r="A144" s="2"/>
      <c r="B144" s="3"/>
      <c r="C144" s="136"/>
      <c r="D144" s="7">
        <v>9</v>
      </c>
      <c r="E144" s="169" t="s">
        <v>15</v>
      </c>
      <c r="F144" s="7">
        <v>31</v>
      </c>
      <c r="G144" s="7">
        <v>1</v>
      </c>
      <c r="H144" s="7">
        <v>1</v>
      </c>
      <c r="I144" s="7"/>
      <c r="J144" s="68">
        <f t="shared" si="14"/>
        <v>96.969696969696969</v>
      </c>
    </row>
    <row r="145" spans="1:10" ht="23.25" thickBot="1" x14ac:dyDescent="0.3">
      <c r="A145" s="2"/>
      <c r="B145" s="3"/>
      <c r="C145" s="136"/>
      <c r="D145" s="7">
        <v>10</v>
      </c>
      <c r="E145" s="169" t="s">
        <v>16</v>
      </c>
      <c r="F145" s="7">
        <v>30</v>
      </c>
      <c r="G145" s="7">
        <v>2</v>
      </c>
      <c r="H145" s="7">
        <v>1</v>
      </c>
      <c r="I145" s="7"/>
      <c r="J145" s="68">
        <f t="shared" si="14"/>
        <v>95.959595959595958</v>
      </c>
    </row>
    <row r="146" spans="1:10" ht="15.75" thickBot="1" x14ac:dyDescent="0.3">
      <c r="A146" s="2"/>
      <c r="B146" s="3"/>
      <c r="C146" s="136"/>
      <c r="D146" s="7">
        <v>11</v>
      </c>
      <c r="E146" s="169" t="s">
        <v>20</v>
      </c>
      <c r="F146" s="7">
        <v>31</v>
      </c>
      <c r="G146" s="7">
        <v>1</v>
      </c>
      <c r="H146" s="7">
        <v>1</v>
      </c>
      <c r="I146" s="7"/>
      <c r="J146" s="68">
        <f t="shared" si="14"/>
        <v>96.969696969696969</v>
      </c>
    </row>
    <row r="147" spans="1:10" ht="15.75" thickBot="1" x14ac:dyDescent="0.3">
      <c r="A147" s="2"/>
      <c r="B147" s="3"/>
      <c r="C147" s="136"/>
      <c r="D147" s="7">
        <v>12</v>
      </c>
      <c r="E147" s="169" t="s">
        <v>22</v>
      </c>
      <c r="F147" s="7">
        <v>29</v>
      </c>
      <c r="G147" s="7">
        <v>2</v>
      </c>
      <c r="H147" s="7">
        <v>2</v>
      </c>
      <c r="I147" s="7"/>
      <c r="J147" s="68">
        <f t="shared" si="14"/>
        <v>93.939393939393938</v>
      </c>
    </row>
    <row r="148" spans="1:10" ht="15.75" thickBot="1" x14ac:dyDescent="0.3">
      <c r="A148" s="2"/>
      <c r="B148" s="3"/>
      <c r="C148" s="136"/>
      <c r="D148" s="7">
        <v>13</v>
      </c>
      <c r="E148" s="169" t="s">
        <v>17</v>
      </c>
      <c r="F148" s="7">
        <v>27</v>
      </c>
      <c r="G148" s="7">
        <v>3</v>
      </c>
      <c r="H148" s="7">
        <v>3</v>
      </c>
      <c r="I148" s="7"/>
      <c r="J148" s="68">
        <f t="shared" si="14"/>
        <v>90.909090909090907</v>
      </c>
    </row>
    <row r="149" spans="1:10" ht="15.75" thickBot="1" x14ac:dyDescent="0.3">
      <c r="A149" s="2"/>
      <c r="B149" s="3"/>
      <c r="C149" s="136"/>
      <c r="D149" s="7">
        <v>14</v>
      </c>
      <c r="E149" s="169" t="s">
        <v>18</v>
      </c>
      <c r="F149" s="7">
        <v>32</v>
      </c>
      <c r="G149" s="7">
        <v>1</v>
      </c>
      <c r="H149" s="7"/>
      <c r="I149" s="7"/>
      <c r="J149" s="68">
        <f t="shared" si="14"/>
        <v>98.98989898989899</v>
      </c>
    </row>
    <row r="150" spans="1:10" ht="15.75" thickBot="1" x14ac:dyDescent="0.3">
      <c r="A150" s="2"/>
      <c r="B150" s="3"/>
      <c r="C150" s="136"/>
      <c r="D150" s="7">
        <v>15</v>
      </c>
      <c r="E150" s="169" t="s">
        <v>19</v>
      </c>
      <c r="F150" s="7">
        <v>31</v>
      </c>
      <c r="G150" s="7">
        <v>2</v>
      </c>
      <c r="H150" s="7"/>
      <c r="I150" s="7"/>
      <c r="J150" s="68">
        <f t="shared" si="14"/>
        <v>97.979797979797979</v>
      </c>
    </row>
    <row r="151" spans="1:10" ht="15.75" thickBot="1" x14ac:dyDescent="0.3">
      <c r="A151" s="2"/>
      <c r="B151" s="3"/>
      <c r="C151" s="136"/>
      <c r="D151" s="7"/>
      <c r="E151" s="4" t="s">
        <v>6</v>
      </c>
      <c r="F151" s="79">
        <f>SUM(F136:F150)/15</f>
        <v>29.466666666666665</v>
      </c>
      <c r="G151" s="79">
        <v>3</v>
      </c>
      <c r="H151" s="79">
        <f t="shared" ref="H151:I151" si="15">SUM(H136:H150)/15</f>
        <v>1.2666666666666666</v>
      </c>
      <c r="I151" s="79">
        <f t="shared" si="15"/>
        <v>0</v>
      </c>
      <c r="J151" s="80">
        <f>SUM(J136:J150)/15</f>
        <v>95.15151515151517</v>
      </c>
    </row>
    <row r="152" spans="1:10" ht="48" x14ac:dyDescent="0.25">
      <c r="A152" s="235" t="s">
        <v>381</v>
      </c>
      <c r="B152" s="314">
        <v>50</v>
      </c>
      <c r="C152" s="314">
        <v>19</v>
      </c>
      <c r="D152" s="314">
        <v>57</v>
      </c>
      <c r="E152" s="261"/>
      <c r="F152" s="286">
        <v>3</v>
      </c>
      <c r="G152" s="286">
        <v>2</v>
      </c>
      <c r="H152" s="137">
        <v>1</v>
      </c>
      <c r="I152" s="137">
        <v>0</v>
      </c>
      <c r="J152" s="263" t="s">
        <v>62</v>
      </c>
    </row>
    <row r="153" spans="1:10" ht="15.75" thickBot="1" x14ac:dyDescent="0.3">
      <c r="A153" s="234" t="s">
        <v>266</v>
      </c>
      <c r="B153" s="315"/>
      <c r="C153" s="315"/>
      <c r="D153" s="315"/>
      <c r="E153" s="262"/>
      <c r="F153" s="287"/>
      <c r="G153" s="287"/>
      <c r="H153" s="138"/>
      <c r="I153" s="138"/>
      <c r="J153" s="264"/>
    </row>
    <row r="154" spans="1:10" ht="15.75" thickBot="1" x14ac:dyDescent="0.3">
      <c r="A154" s="2"/>
      <c r="B154" s="3"/>
      <c r="C154" s="136"/>
      <c r="D154" s="7">
        <v>1</v>
      </c>
      <c r="E154" s="169" t="s">
        <v>9</v>
      </c>
      <c r="F154" s="176">
        <v>15</v>
      </c>
      <c r="G154" s="176">
        <v>3</v>
      </c>
      <c r="H154" s="176">
        <v>1</v>
      </c>
      <c r="I154" s="176"/>
      <c r="J154" s="68">
        <f>SUM((F154*3+G154*2+H154*1+I154*0)*100/57)</f>
        <v>91.228070175438603</v>
      </c>
    </row>
    <row r="155" spans="1:10" ht="23.25" thickBot="1" x14ac:dyDescent="0.3">
      <c r="A155" s="2"/>
      <c r="B155" s="3"/>
      <c r="C155" s="136"/>
      <c r="D155" s="7">
        <v>2</v>
      </c>
      <c r="E155" s="169" t="s">
        <v>123</v>
      </c>
      <c r="F155" s="176">
        <v>16</v>
      </c>
      <c r="G155" s="176">
        <v>2</v>
      </c>
      <c r="H155" s="176"/>
      <c r="I155" s="176">
        <v>1</v>
      </c>
      <c r="J155" s="68">
        <f t="shared" ref="J155:J168" si="16">SUM((F155*3+G155*2+H155*1+I155*0)*100/57)</f>
        <v>91.228070175438603</v>
      </c>
    </row>
    <row r="156" spans="1:10" ht="15.75" thickBot="1" x14ac:dyDescent="0.3">
      <c r="A156" s="2"/>
      <c r="B156" s="3"/>
      <c r="C156" s="136"/>
      <c r="D156" s="7">
        <v>3</v>
      </c>
      <c r="E156" s="169" t="s">
        <v>11</v>
      </c>
      <c r="F156" s="176">
        <v>15</v>
      </c>
      <c r="G156" s="176">
        <v>4</v>
      </c>
      <c r="H156" s="176"/>
      <c r="I156" s="176"/>
      <c r="J156" s="68">
        <f t="shared" si="16"/>
        <v>92.982456140350877</v>
      </c>
    </row>
    <row r="157" spans="1:10" ht="15.75" thickBot="1" x14ac:dyDescent="0.3">
      <c r="A157" s="2"/>
      <c r="B157" s="3"/>
      <c r="C157" s="136"/>
      <c r="D157" s="7">
        <v>4</v>
      </c>
      <c r="E157" s="169" t="s">
        <v>12</v>
      </c>
      <c r="F157" s="176">
        <v>14</v>
      </c>
      <c r="G157" s="176">
        <v>3</v>
      </c>
      <c r="H157" s="176">
        <v>2</v>
      </c>
      <c r="I157" s="176"/>
      <c r="J157" s="68">
        <f t="shared" si="16"/>
        <v>87.719298245614041</v>
      </c>
    </row>
    <row r="158" spans="1:10" ht="15.75" thickBot="1" x14ac:dyDescent="0.3">
      <c r="A158" s="2"/>
      <c r="B158" s="3"/>
      <c r="C158" s="136"/>
      <c r="D158" s="7">
        <v>5</v>
      </c>
      <c r="E158" s="169" t="s">
        <v>13</v>
      </c>
      <c r="F158" s="176">
        <v>16</v>
      </c>
      <c r="G158" s="176">
        <v>3</v>
      </c>
      <c r="H158" s="176"/>
      <c r="I158" s="176"/>
      <c r="J158" s="68">
        <f t="shared" si="16"/>
        <v>94.736842105263165</v>
      </c>
    </row>
    <row r="159" spans="1:10" ht="15.75" thickBot="1" x14ac:dyDescent="0.3">
      <c r="A159" s="2"/>
      <c r="B159" s="3"/>
      <c r="C159" s="136"/>
      <c r="D159" s="7">
        <v>6</v>
      </c>
      <c r="E159" s="169" t="s">
        <v>14</v>
      </c>
      <c r="F159" s="176">
        <v>17</v>
      </c>
      <c r="G159" s="176">
        <v>1</v>
      </c>
      <c r="H159" s="176">
        <v>1</v>
      </c>
      <c r="I159" s="176"/>
      <c r="J159" s="68">
        <f t="shared" si="16"/>
        <v>94.736842105263165</v>
      </c>
    </row>
    <row r="160" spans="1:10" ht="15.75" thickBot="1" x14ac:dyDescent="0.3">
      <c r="A160" s="2"/>
      <c r="B160" s="3"/>
      <c r="C160" s="136"/>
      <c r="D160" s="7">
        <v>7</v>
      </c>
      <c r="E160" s="169" t="s">
        <v>124</v>
      </c>
      <c r="F160" s="176">
        <v>17</v>
      </c>
      <c r="G160" s="176">
        <v>1</v>
      </c>
      <c r="H160" s="176">
        <v>1</v>
      </c>
      <c r="I160" s="176"/>
      <c r="J160" s="68">
        <f t="shared" si="16"/>
        <v>94.736842105263165</v>
      </c>
    </row>
    <row r="161" spans="1:10" ht="15.75" thickBot="1" x14ac:dyDescent="0.3">
      <c r="A161" s="2"/>
      <c r="B161" s="3"/>
      <c r="C161" s="136"/>
      <c r="D161" s="7">
        <v>8</v>
      </c>
      <c r="E161" s="169" t="s">
        <v>96</v>
      </c>
      <c r="F161" s="176">
        <v>15</v>
      </c>
      <c r="G161" s="176">
        <v>4</v>
      </c>
      <c r="H161" s="176"/>
      <c r="I161" s="176"/>
      <c r="J161" s="68">
        <f t="shared" si="16"/>
        <v>92.982456140350877</v>
      </c>
    </row>
    <row r="162" spans="1:10" ht="15.75" thickBot="1" x14ac:dyDescent="0.3">
      <c r="A162" s="2"/>
      <c r="B162" s="3"/>
      <c r="C162" s="136"/>
      <c r="D162" s="7">
        <v>9</v>
      </c>
      <c r="E162" s="169" t="s">
        <v>15</v>
      </c>
      <c r="F162" s="176">
        <v>16</v>
      </c>
      <c r="G162" s="176">
        <v>2</v>
      </c>
      <c r="H162" s="176"/>
      <c r="I162" s="176">
        <v>1</v>
      </c>
      <c r="J162" s="68">
        <f t="shared" si="16"/>
        <v>91.228070175438603</v>
      </c>
    </row>
    <row r="163" spans="1:10" ht="23.25" thickBot="1" x14ac:dyDescent="0.3">
      <c r="A163" s="2"/>
      <c r="B163" s="3"/>
      <c r="C163" s="136"/>
      <c r="D163" s="7">
        <v>10</v>
      </c>
      <c r="E163" s="169" t="s">
        <v>16</v>
      </c>
      <c r="F163" s="176">
        <v>14</v>
      </c>
      <c r="G163" s="176">
        <v>4</v>
      </c>
      <c r="H163" s="176">
        <v>1</v>
      </c>
      <c r="I163" s="176"/>
      <c r="J163" s="68">
        <f t="shared" si="16"/>
        <v>89.473684210526315</v>
      </c>
    </row>
    <row r="164" spans="1:10" ht="15.75" thickBot="1" x14ac:dyDescent="0.3">
      <c r="A164" s="2"/>
      <c r="B164" s="3"/>
      <c r="C164" s="136"/>
      <c r="D164" s="7">
        <v>11</v>
      </c>
      <c r="E164" s="169" t="s">
        <v>20</v>
      </c>
      <c r="F164" s="176">
        <v>15</v>
      </c>
      <c r="G164" s="176">
        <v>1</v>
      </c>
      <c r="H164" s="176">
        <v>3</v>
      </c>
      <c r="I164" s="176"/>
      <c r="J164" s="68">
        <f t="shared" si="16"/>
        <v>87.719298245614041</v>
      </c>
    </row>
    <row r="165" spans="1:10" ht="15.75" thickBot="1" x14ac:dyDescent="0.3">
      <c r="A165" s="2"/>
      <c r="B165" s="3"/>
      <c r="C165" s="136"/>
      <c r="D165" s="7">
        <v>12</v>
      </c>
      <c r="E165" s="169" t="s">
        <v>22</v>
      </c>
      <c r="F165" s="176">
        <v>15</v>
      </c>
      <c r="G165" s="176">
        <v>4</v>
      </c>
      <c r="H165" s="176"/>
      <c r="I165" s="176"/>
      <c r="J165" s="68">
        <f t="shared" si="16"/>
        <v>92.982456140350877</v>
      </c>
    </row>
    <row r="166" spans="1:10" ht="15.75" thickBot="1" x14ac:dyDescent="0.3">
      <c r="A166" s="2"/>
      <c r="B166" s="3"/>
      <c r="C166" s="136"/>
      <c r="D166" s="7">
        <v>13</v>
      </c>
      <c r="E166" s="169" t="s">
        <v>17</v>
      </c>
      <c r="F166" s="176">
        <v>16</v>
      </c>
      <c r="G166" s="176">
        <v>2</v>
      </c>
      <c r="H166" s="176">
        <v>1</v>
      </c>
      <c r="I166" s="176"/>
      <c r="J166" s="68">
        <f t="shared" si="16"/>
        <v>92.982456140350877</v>
      </c>
    </row>
    <row r="167" spans="1:10" ht="15.75" thickBot="1" x14ac:dyDescent="0.3">
      <c r="A167" s="2"/>
      <c r="B167" s="3"/>
      <c r="C167" s="136"/>
      <c r="D167" s="7">
        <v>14</v>
      </c>
      <c r="E167" s="169" t="s">
        <v>18</v>
      </c>
      <c r="F167" s="176">
        <v>17</v>
      </c>
      <c r="G167" s="176">
        <v>2</v>
      </c>
      <c r="H167" s="176"/>
      <c r="I167" s="176"/>
      <c r="J167" s="68">
        <f t="shared" si="16"/>
        <v>96.491228070175438</v>
      </c>
    </row>
    <row r="168" spans="1:10" ht="15.75" thickBot="1" x14ac:dyDescent="0.3">
      <c r="A168" s="2"/>
      <c r="B168" s="3"/>
      <c r="C168" s="136"/>
      <c r="D168" s="7">
        <v>15</v>
      </c>
      <c r="E168" s="169" t="s">
        <v>19</v>
      </c>
      <c r="F168" s="176">
        <v>18</v>
      </c>
      <c r="G168" s="176">
        <v>1</v>
      </c>
      <c r="H168" s="176"/>
      <c r="I168" s="176"/>
      <c r="J168" s="68">
        <f t="shared" si="16"/>
        <v>98.245614035087726</v>
      </c>
    </row>
    <row r="169" spans="1:10" ht="15.75" thickBot="1" x14ac:dyDescent="0.3">
      <c r="A169" s="2"/>
      <c r="B169" s="3"/>
      <c r="C169" s="136"/>
      <c r="D169" s="7"/>
      <c r="E169" s="4" t="s">
        <v>6</v>
      </c>
      <c r="F169" s="79">
        <f>SUM(F154:F168)/15</f>
        <v>15.733333333333333</v>
      </c>
      <c r="G169" s="79">
        <f t="shared" ref="G169:I169" si="17">SUM(G154:G168)/15</f>
        <v>2.4666666666666668</v>
      </c>
      <c r="H169" s="79">
        <f t="shared" si="17"/>
        <v>0.66666666666666663</v>
      </c>
      <c r="I169" s="79">
        <f t="shared" si="17"/>
        <v>0.13333333333333333</v>
      </c>
      <c r="J169" s="80">
        <f>SUM(J154:J168)/15</f>
        <v>92.631578947368411</v>
      </c>
    </row>
    <row r="170" spans="1:10" ht="26.25" customHeight="1" x14ac:dyDescent="0.25">
      <c r="A170" s="235" t="s">
        <v>382</v>
      </c>
      <c r="B170" s="314">
        <v>50</v>
      </c>
      <c r="C170" s="314">
        <v>32</v>
      </c>
      <c r="D170" s="314">
        <v>96</v>
      </c>
      <c r="E170" s="261"/>
      <c r="F170" s="318">
        <v>3</v>
      </c>
      <c r="G170" s="320">
        <v>2</v>
      </c>
      <c r="H170" s="183">
        <v>1</v>
      </c>
      <c r="I170" s="186">
        <v>0</v>
      </c>
      <c r="J170" s="263" t="s">
        <v>62</v>
      </c>
    </row>
    <row r="171" spans="1:10" ht="15.75" thickBot="1" x14ac:dyDescent="0.3">
      <c r="A171" s="112" t="s">
        <v>49</v>
      </c>
      <c r="B171" s="315"/>
      <c r="C171" s="315"/>
      <c r="D171" s="315"/>
      <c r="E171" s="262"/>
      <c r="F171" s="319"/>
      <c r="G171" s="321"/>
      <c r="H171" s="184"/>
      <c r="I171" s="187"/>
      <c r="J171" s="264"/>
    </row>
    <row r="172" spans="1:10" ht="15.75" thickBot="1" x14ac:dyDescent="0.3">
      <c r="A172" s="2"/>
      <c r="B172" s="3"/>
      <c r="C172" s="136"/>
      <c r="D172" s="7">
        <v>1</v>
      </c>
      <c r="E172" s="177" t="s">
        <v>9</v>
      </c>
      <c r="F172" s="181">
        <v>24</v>
      </c>
      <c r="G172" s="181">
        <v>4</v>
      </c>
      <c r="H172" s="175">
        <v>2</v>
      </c>
      <c r="I172" s="182">
        <v>2</v>
      </c>
      <c r="J172" s="68">
        <f>SUM((F172*3+G172*2+H172*1+I172*0)*100/96)</f>
        <v>85.416666666666671</v>
      </c>
    </row>
    <row r="173" spans="1:10" ht="23.25" thickBot="1" x14ac:dyDescent="0.3">
      <c r="A173" s="2"/>
      <c r="B173" s="3"/>
      <c r="C173" s="136"/>
      <c r="D173" s="7">
        <v>2</v>
      </c>
      <c r="E173" s="177" t="s">
        <v>123</v>
      </c>
      <c r="F173" s="181">
        <v>22</v>
      </c>
      <c r="G173" s="181">
        <v>4</v>
      </c>
      <c r="H173" s="175">
        <v>5</v>
      </c>
      <c r="I173" s="182">
        <v>1</v>
      </c>
      <c r="J173" s="68">
        <f t="shared" ref="J173:J186" si="18">SUM((F173*3+G173*2+H173*1+I173*0)*100/96)</f>
        <v>82.291666666666671</v>
      </c>
    </row>
    <row r="174" spans="1:10" ht="15.75" thickBot="1" x14ac:dyDescent="0.3">
      <c r="A174" s="2"/>
      <c r="B174" s="3"/>
      <c r="C174" s="136"/>
      <c r="D174" s="7">
        <v>3</v>
      </c>
      <c r="E174" s="177" t="s">
        <v>11</v>
      </c>
      <c r="F174" s="181">
        <v>21</v>
      </c>
      <c r="G174" s="181">
        <v>6</v>
      </c>
      <c r="H174" s="175">
        <v>3</v>
      </c>
      <c r="I174" s="182">
        <v>2</v>
      </c>
      <c r="J174" s="68">
        <f t="shared" si="18"/>
        <v>81.25</v>
      </c>
    </row>
    <row r="175" spans="1:10" ht="15.75" thickBot="1" x14ac:dyDescent="0.3">
      <c r="A175" s="2"/>
      <c r="B175" s="3"/>
      <c r="C175" s="136"/>
      <c r="D175" s="7">
        <v>4</v>
      </c>
      <c r="E175" s="177" t="s">
        <v>12</v>
      </c>
      <c r="F175" s="181">
        <v>25</v>
      </c>
      <c r="G175" s="181">
        <v>2</v>
      </c>
      <c r="H175" s="175">
        <v>4</v>
      </c>
      <c r="I175" s="182">
        <v>1</v>
      </c>
      <c r="J175" s="68">
        <f t="shared" si="18"/>
        <v>86.458333333333329</v>
      </c>
    </row>
    <row r="176" spans="1:10" ht="15.75" thickBot="1" x14ac:dyDescent="0.3">
      <c r="A176" s="2"/>
      <c r="B176" s="3"/>
      <c r="C176" s="136"/>
      <c r="D176" s="7">
        <v>5</v>
      </c>
      <c r="E176" s="177" t="s">
        <v>13</v>
      </c>
      <c r="F176" s="181">
        <v>21</v>
      </c>
      <c r="G176" s="181">
        <v>8</v>
      </c>
      <c r="H176" s="175">
        <v>2</v>
      </c>
      <c r="I176" s="182">
        <v>1</v>
      </c>
      <c r="J176" s="68">
        <f t="shared" si="18"/>
        <v>84.375</v>
      </c>
    </row>
    <row r="177" spans="1:10" ht="15.75" thickBot="1" x14ac:dyDescent="0.3">
      <c r="A177" s="2"/>
      <c r="B177" s="3"/>
      <c r="C177" s="136"/>
      <c r="D177" s="7">
        <v>6</v>
      </c>
      <c r="E177" s="177" t="s">
        <v>14</v>
      </c>
      <c r="F177" s="181">
        <v>26</v>
      </c>
      <c r="G177" s="181">
        <v>3</v>
      </c>
      <c r="H177" s="175">
        <v>1</v>
      </c>
      <c r="I177" s="182">
        <v>2</v>
      </c>
      <c r="J177" s="68">
        <f t="shared" si="18"/>
        <v>88.541666666666671</v>
      </c>
    </row>
    <row r="178" spans="1:10" ht="15.75" thickBot="1" x14ac:dyDescent="0.3">
      <c r="A178" s="2"/>
      <c r="B178" s="3"/>
      <c r="C178" s="136"/>
      <c r="D178" s="7">
        <v>7</v>
      </c>
      <c r="E178" s="177" t="s">
        <v>124</v>
      </c>
      <c r="F178" s="181">
        <v>27</v>
      </c>
      <c r="G178" s="181">
        <v>2</v>
      </c>
      <c r="H178" s="175">
        <v>2</v>
      </c>
      <c r="I178" s="182">
        <v>1</v>
      </c>
      <c r="J178" s="68">
        <f t="shared" si="18"/>
        <v>90.625</v>
      </c>
    </row>
    <row r="179" spans="1:10" ht="15.75" thickBot="1" x14ac:dyDescent="0.3">
      <c r="A179" s="2"/>
      <c r="B179" s="3"/>
      <c r="C179" s="136"/>
      <c r="D179" s="7">
        <v>8</v>
      </c>
      <c r="E179" s="177" t="s">
        <v>96</v>
      </c>
      <c r="F179" s="181">
        <v>21</v>
      </c>
      <c r="G179" s="181">
        <v>5</v>
      </c>
      <c r="H179" s="175">
        <v>3</v>
      </c>
      <c r="I179" s="182">
        <v>3</v>
      </c>
      <c r="J179" s="68">
        <f t="shared" si="18"/>
        <v>79.166666666666671</v>
      </c>
    </row>
    <row r="180" spans="1:10" ht="15.75" thickBot="1" x14ac:dyDescent="0.3">
      <c r="A180" s="2"/>
      <c r="B180" s="3"/>
      <c r="C180" s="136"/>
      <c r="D180" s="7">
        <v>9</v>
      </c>
      <c r="E180" s="177" t="s">
        <v>15</v>
      </c>
      <c r="F180" s="181">
        <v>22</v>
      </c>
      <c r="G180" s="181">
        <v>4</v>
      </c>
      <c r="H180" s="175">
        <v>5</v>
      </c>
      <c r="I180" s="182">
        <v>1</v>
      </c>
      <c r="J180" s="68">
        <f t="shared" si="18"/>
        <v>82.291666666666671</v>
      </c>
    </row>
    <row r="181" spans="1:10" ht="23.25" thickBot="1" x14ac:dyDescent="0.3">
      <c r="A181" s="2"/>
      <c r="B181" s="3"/>
      <c r="C181" s="136"/>
      <c r="D181" s="7">
        <v>10</v>
      </c>
      <c r="E181" s="177" t="s">
        <v>16</v>
      </c>
      <c r="F181" s="181">
        <v>25</v>
      </c>
      <c r="G181" s="181">
        <v>6</v>
      </c>
      <c r="H181" s="175"/>
      <c r="I181" s="182">
        <v>1</v>
      </c>
      <c r="J181" s="68">
        <f t="shared" si="18"/>
        <v>90.625</v>
      </c>
    </row>
    <row r="182" spans="1:10" ht="15.75" thickBot="1" x14ac:dyDescent="0.3">
      <c r="A182" s="2"/>
      <c r="B182" s="3"/>
      <c r="C182" s="136"/>
      <c r="D182" s="7">
        <v>11</v>
      </c>
      <c r="E182" s="177" t="s">
        <v>20</v>
      </c>
      <c r="F182" s="181">
        <v>26</v>
      </c>
      <c r="G182" s="181">
        <v>1</v>
      </c>
      <c r="H182" s="175">
        <v>3</v>
      </c>
      <c r="I182" s="182">
        <v>2</v>
      </c>
      <c r="J182" s="68">
        <f t="shared" si="18"/>
        <v>86.458333333333329</v>
      </c>
    </row>
    <row r="183" spans="1:10" ht="15.75" thickBot="1" x14ac:dyDescent="0.3">
      <c r="A183" s="2"/>
      <c r="B183" s="3"/>
      <c r="C183" s="136"/>
      <c r="D183" s="7">
        <v>12</v>
      </c>
      <c r="E183" s="177" t="s">
        <v>22</v>
      </c>
      <c r="F183" s="181">
        <v>26</v>
      </c>
      <c r="G183" s="181">
        <v>3</v>
      </c>
      <c r="H183" s="175">
        <v>2</v>
      </c>
      <c r="I183" s="182">
        <v>1</v>
      </c>
      <c r="J183" s="68">
        <f t="shared" si="18"/>
        <v>89.583333333333329</v>
      </c>
    </row>
    <row r="184" spans="1:10" ht="15.75" thickBot="1" x14ac:dyDescent="0.3">
      <c r="A184" s="2"/>
      <c r="B184" s="3"/>
      <c r="C184" s="136"/>
      <c r="D184" s="7">
        <v>13</v>
      </c>
      <c r="E184" s="177" t="s">
        <v>17</v>
      </c>
      <c r="F184" s="181">
        <v>21</v>
      </c>
      <c r="G184" s="181">
        <v>6</v>
      </c>
      <c r="H184" s="175">
        <v>4</v>
      </c>
      <c r="I184" s="182">
        <v>1</v>
      </c>
      <c r="J184" s="68">
        <f t="shared" si="18"/>
        <v>82.291666666666671</v>
      </c>
    </row>
    <row r="185" spans="1:10" ht="15.75" thickBot="1" x14ac:dyDescent="0.3">
      <c r="A185" s="2"/>
      <c r="B185" s="3"/>
      <c r="C185" s="136"/>
      <c r="D185" s="7">
        <v>14</v>
      </c>
      <c r="E185" s="177" t="s">
        <v>18</v>
      </c>
      <c r="F185" s="181">
        <v>25</v>
      </c>
      <c r="G185" s="181">
        <v>3</v>
      </c>
      <c r="H185" s="175">
        <v>1</v>
      </c>
      <c r="I185" s="182">
        <v>3</v>
      </c>
      <c r="J185" s="68">
        <f t="shared" si="18"/>
        <v>85.416666666666671</v>
      </c>
    </row>
    <row r="186" spans="1:10" ht="15.75" thickBot="1" x14ac:dyDescent="0.3">
      <c r="A186" s="2"/>
      <c r="B186" s="3"/>
      <c r="C186" s="136"/>
      <c r="D186" s="7">
        <v>15</v>
      </c>
      <c r="E186" s="177" t="s">
        <v>19</v>
      </c>
      <c r="F186" s="181">
        <v>27</v>
      </c>
      <c r="G186" s="181">
        <v>2</v>
      </c>
      <c r="H186" s="175">
        <v>2</v>
      </c>
      <c r="I186" s="182">
        <v>1</v>
      </c>
      <c r="J186" s="68">
        <f t="shared" si="18"/>
        <v>90.625</v>
      </c>
    </row>
    <row r="187" spans="1:10" ht="15.75" thickBot="1" x14ac:dyDescent="0.3">
      <c r="A187" s="2"/>
      <c r="B187" s="3"/>
      <c r="C187" s="136"/>
      <c r="D187" s="7"/>
      <c r="E187" s="147" t="s">
        <v>6</v>
      </c>
      <c r="F187" s="180">
        <f>SUM(F172:F186)/15</f>
        <v>23.933333333333334</v>
      </c>
      <c r="G187" s="185">
        <f t="shared" ref="G187:H187" si="19">SUM(G172:G186)/15</f>
        <v>3.9333333333333331</v>
      </c>
      <c r="H187" s="178">
        <f t="shared" si="19"/>
        <v>2.6</v>
      </c>
      <c r="I187" s="179">
        <v>1</v>
      </c>
      <c r="J187" s="80">
        <f>SUM(J172:J186)/15</f>
        <v>85.694444444444443</v>
      </c>
    </row>
    <row r="188" spans="1:10" ht="24" x14ac:dyDescent="0.25">
      <c r="A188" s="235" t="s">
        <v>138</v>
      </c>
      <c r="B188" s="314">
        <v>50</v>
      </c>
      <c r="C188" s="314">
        <v>11</v>
      </c>
      <c r="D188" s="324">
        <v>33</v>
      </c>
      <c r="E188" s="261"/>
      <c r="F188" s="286">
        <v>3</v>
      </c>
      <c r="G188" s="286">
        <v>2</v>
      </c>
      <c r="H188" s="137">
        <v>1</v>
      </c>
      <c r="I188" s="137">
        <v>0</v>
      </c>
      <c r="J188" s="263" t="s">
        <v>62</v>
      </c>
    </row>
    <row r="189" spans="1:10" ht="15.75" thickBot="1" x14ac:dyDescent="0.3">
      <c r="A189" s="112" t="s">
        <v>104</v>
      </c>
      <c r="B189" s="315"/>
      <c r="C189" s="315"/>
      <c r="D189" s="315"/>
      <c r="E189" s="262"/>
      <c r="F189" s="287"/>
      <c r="G189" s="287"/>
      <c r="H189" s="138"/>
      <c r="I189" s="138"/>
      <c r="J189" s="264"/>
    </row>
    <row r="190" spans="1:10" ht="15.75" thickBot="1" x14ac:dyDescent="0.3">
      <c r="A190" s="2"/>
      <c r="B190" s="3"/>
      <c r="C190" s="136"/>
      <c r="D190" s="7">
        <v>1</v>
      </c>
      <c r="E190" s="169" t="s">
        <v>9</v>
      </c>
      <c r="F190" s="176">
        <v>9</v>
      </c>
      <c r="G190" s="176">
        <v>1</v>
      </c>
      <c r="H190" s="176">
        <v>1</v>
      </c>
      <c r="I190" s="176"/>
      <c r="J190" s="68">
        <f>SUM((F190*3+G190*2+H190*1+I190*0)*100/33)</f>
        <v>90.909090909090907</v>
      </c>
    </row>
    <row r="191" spans="1:10" ht="23.25" thickBot="1" x14ac:dyDescent="0.3">
      <c r="A191" s="2"/>
      <c r="B191" s="3"/>
      <c r="C191" s="136"/>
      <c r="D191" s="7">
        <v>2</v>
      </c>
      <c r="E191" s="169" t="s">
        <v>123</v>
      </c>
      <c r="F191" s="176">
        <v>7</v>
      </c>
      <c r="G191" s="176">
        <v>2</v>
      </c>
      <c r="H191" s="176">
        <v>1</v>
      </c>
      <c r="I191" s="176">
        <v>1</v>
      </c>
      <c r="J191" s="68">
        <f t="shared" ref="J191:J204" si="20">SUM((F191*3+G191*2+H191*1+I191*0)*100/33)</f>
        <v>78.787878787878782</v>
      </c>
    </row>
    <row r="192" spans="1:10" ht="15.75" thickBot="1" x14ac:dyDescent="0.3">
      <c r="A192" s="2"/>
      <c r="B192" s="3"/>
      <c r="C192" s="136"/>
      <c r="D192" s="7">
        <v>3</v>
      </c>
      <c r="E192" s="169" t="s">
        <v>11</v>
      </c>
      <c r="F192" s="176">
        <v>6</v>
      </c>
      <c r="G192" s="176">
        <v>3</v>
      </c>
      <c r="H192" s="176">
        <v>2</v>
      </c>
      <c r="I192" s="176"/>
      <c r="J192" s="68">
        <f t="shared" si="20"/>
        <v>78.787878787878782</v>
      </c>
    </row>
    <row r="193" spans="1:10" ht="15.75" thickBot="1" x14ac:dyDescent="0.3">
      <c r="A193" s="2"/>
      <c r="B193" s="3"/>
      <c r="C193" s="136"/>
      <c r="D193" s="7">
        <v>4</v>
      </c>
      <c r="E193" s="169" t="s">
        <v>12</v>
      </c>
      <c r="F193" s="176">
        <v>5</v>
      </c>
      <c r="G193" s="176">
        <v>3</v>
      </c>
      <c r="H193" s="176">
        <v>3</v>
      </c>
      <c r="I193" s="176"/>
      <c r="J193" s="68">
        <f t="shared" si="20"/>
        <v>72.727272727272734</v>
      </c>
    </row>
    <row r="194" spans="1:10" ht="15.75" thickBot="1" x14ac:dyDescent="0.3">
      <c r="A194" s="2"/>
      <c r="B194" s="3"/>
      <c r="C194" s="136"/>
      <c r="D194" s="7">
        <v>5</v>
      </c>
      <c r="E194" s="169" t="s">
        <v>13</v>
      </c>
      <c r="F194" s="176">
        <v>4</v>
      </c>
      <c r="G194" s="176">
        <v>2</v>
      </c>
      <c r="H194" s="176">
        <v>4</v>
      </c>
      <c r="I194" s="176">
        <v>1</v>
      </c>
      <c r="J194" s="68">
        <f t="shared" si="20"/>
        <v>60.606060606060609</v>
      </c>
    </row>
    <row r="195" spans="1:10" ht="15.75" thickBot="1" x14ac:dyDescent="0.3">
      <c r="A195" s="2"/>
      <c r="B195" s="3"/>
      <c r="C195" s="136"/>
      <c r="D195" s="7">
        <v>6</v>
      </c>
      <c r="E195" s="169" t="s">
        <v>14</v>
      </c>
      <c r="F195" s="176">
        <v>5</v>
      </c>
      <c r="G195" s="176">
        <v>4</v>
      </c>
      <c r="H195" s="176">
        <v>2</v>
      </c>
      <c r="I195" s="176"/>
      <c r="J195" s="68">
        <f t="shared" si="20"/>
        <v>75.757575757575751</v>
      </c>
    </row>
    <row r="196" spans="1:10" ht="15.75" thickBot="1" x14ac:dyDescent="0.3">
      <c r="A196" s="2"/>
      <c r="B196" s="3"/>
      <c r="C196" s="136"/>
      <c r="D196" s="7">
        <v>7</v>
      </c>
      <c r="E196" s="169" t="s">
        <v>124</v>
      </c>
      <c r="F196" s="176">
        <v>4</v>
      </c>
      <c r="G196" s="176">
        <v>5</v>
      </c>
      <c r="H196" s="176">
        <v>2</v>
      </c>
      <c r="I196" s="176"/>
      <c r="J196" s="68">
        <f t="shared" si="20"/>
        <v>72.727272727272734</v>
      </c>
    </row>
    <row r="197" spans="1:10" ht="15.75" thickBot="1" x14ac:dyDescent="0.3">
      <c r="A197" s="2"/>
      <c r="B197" s="3"/>
      <c r="C197" s="136"/>
      <c r="D197" s="7">
        <v>8</v>
      </c>
      <c r="E197" s="169" t="s">
        <v>96</v>
      </c>
      <c r="F197" s="176">
        <v>5</v>
      </c>
      <c r="G197" s="176">
        <v>4</v>
      </c>
      <c r="H197" s="176">
        <v>2</v>
      </c>
      <c r="I197" s="176"/>
      <c r="J197" s="68">
        <f t="shared" si="20"/>
        <v>75.757575757575751</v>
      </c>
    </row>
    <row r="198" spans="1:10" ht="15.75" thickBot="1" x14ac:dyDescent="0.3">
      <c r="A198" s="2"/>
      <c r="B198" s="3"/>
      <c r="C198" s="136"/>
      <c r="D198" s="7">
        <v>9</v>
      </c>
      <c r="E198" s="169" t="s">
        <v>15</v>
      </c>
      <c r="F198" s="176">
        <v>4</v>
      </c>
      <c r="G198" s="176">
        <v>4</v>
      </c>
      <c r="H198" s="176">
        <v>3</v>
      </c>
      <c r="I198" s="176"/>
      <c r="J198" s="68">
        <f t="shared" si="20"/>
        <v>69.696969696969703</v>
      </c>
    </row>
    <row r="199" spans="1:10" ht="23.25" thickBot="1" x14ac:dyDescent="0.3">
      <c r="A199" s="2"/>
      <c r="B199" s="3"/>
      <c r="C199" s="136"/>
      <c r="D199" s="7">
        <v>10</v>
      </c>
      <c r="E199" s="169" t="s">
        <v>16</v>
      </c>
      <c r="F199" s="176">
        <v>5</v>
      </c>
      <c r="G199" s="176">
        <v>3</v>
      </c>
      <c r="H199" s="176">
        <v>2</v>
      </c>
      <c r="I199" s="176">
        <v>1</v>
      </c>
      <c r="J199" s="68">
        <f t="shared" si="20"/>
        <v>69.696969696969703</v>
      </c>
    </row>
    <row r="200" spans="1:10" ht="15.75" thickBot="1" x14ac:dyDescent="0.3">
      <c r="A200" s="2"/>
      <c r="B200" s="3"/>
      <c r="C200" s="136"/>
      <c r="D200" s="7">
        <v>11</v>
      </c>
      <c r="E200" s="169" t="s">
        <v>20</v>
      </c>
      <c r="F200" s="176">
        <v>7</v>
      </c>
      <c r="G200" s="176">
        <v>2</v>
      </c>
      <c r="H200" s="176">
        <v>2</v>
      </c>
      <c r="I200" s="176"/>
      <c r="J200" s="68">
        <f t="shared" si="20"/>
        <v>81.818181818181813</v>
      </c>
    </row>
    <row r="201" spans="1:10" ht="15.75" thickBot="1" x14ac:dyDescent="0.3">
      <c r="A201" s="2"/>
      <c r="B201" s="3"/>
      <c r="C201" s="136"/>
      <c r="D201" s="7">
        <v>12</v>
      </c>
      <c r="E201" s="169" t="s">
        <v>22</v>
      </c>
      <c r="F201" s="176">
        <v>9</v>
      </c>
      <c r="G201" s="176">
        <v>1</v>
      </c>
      <c r="H201" s="176">
        <v>1</v>
      </c>
      <c r="I201" s="176"/>
      <c r="J201" s="68">
        <f t="shared" si="20"/>
        <v>90.909090909090907</v>
      </c>
    </row>
    <row r="202" spans="1:10" ht="15.75" thickBot="1" x14ac:dyDescent="0.3">
      <c r="A202" s="2"/>
      <c r="B202" s="3"/>
      <c r="C202" s="136"/>
      <c r="D202" s="7">
        <v>13</v>
      </c>
      <c r="E202" s="169" t="s">
        <v>17</v>
      </c>
      <c r="F202" s="176">
        <v>5</v>
      </c>
      <c r="G202" s="176">
        <v>2</v>
      </c>
      <c r="H202" s="176">
        <v>3</v>
      </c>
      <c r="I202" s="176">
        <v>1</v>
      </c>
      <c r="J202" s="68">
        <f t="shared" si="20"/>
        <v>66.666666666666671</v>
      </c>
    </row>
    <row r="203" spans="1:10" ht="15.75" thickBot="1" x14ac:dyDescent="0.3">
      <c r="A203" s="2"/>
      <c r="B203" s="3"/>
      <c r="C203" s="136"/>
      <c r="D203" s="7">
        <v>14</v>
      </c>
      <c r="E203" s="169" t="s">
        <v>18</v>
      </c>
      <c r="F203" s="176">
        <v>5</v>
      </c>
      <c r="G203" s="176">
        <v>3</v>
      </c>
      <c r="H203" s="176">
        <v>3</v>
      </c>
      <c r="I203" s="176"/>
      <c r="J203" s="68">
        <f t="shared" si="20"/>
        <v>72.727272727272734</v>
      </c>
    </row>
    <row r="204" spans="1:10" ht="15.75" thickBot="1" x14ac:dyDescent="0.3">
      <c r="A204" s="2"/>
      <c r="B204" s="3"/>
      <c r="C204" s="136"/>
      <c r="D204" s="7">
        <v>15</v>
      </c>
      <c r="E204" s="169" t="s">
        <v>19</v>
      </c>
      <c r="F204" s="176">
        <v>4</v>
      </c>
      <c r="G204" s="176">
        <v>5</v>
      </c>
      <c r="H204" s="176">
        <v>2</v>
      </c>
      <c r="I204" s="176"/>
      <c r="J204" s="68">
        <f t="shared" si="20"/>
        <v>72.727272727272734</v>
      </c>
    </row>
    <row r="205" spans="1:10" ht="15.75" thickBot="1" x14ac:dyDescent="0.3">
      <c r="A205" s="2"/>
      <c r="B205" s="3"/>
      <c r="C205" s="136"/>
      <c r="D205" s="7"/>
      <c r="E205" s="4" t="s">
        <v>6</v>
      </c>
      <c r="F205" s="180">
        <f>SUM(F190:F204)/15</f>
        <v>5.6</v>
      </c>
      <c r="G205" s="180">
        <f t="shared" ref="G205:I205" si="21">SUM(G190:G204)/15</f>
        <v>2.9333333333333331</v>
      </c>
      <c r="H205" s="180">
        <f t="shared" si="21"/>
        <v>2.2000000000000002</v>
      </c>
      <c r="I205" s="180">
        <f t="shared" si="21"/>
        <v>0.26666666666666666</v>
      </c>
      <c r="J205" s="80">
        <f>SUM(J190:J204)/15</f>
        <v>75.353535353535349</v>
      </c>
    </row>
    <row r="206" spans="1:10" ht="23.25" customHeight="1" x14ac:dyDescent="0.25">
      <c r="A206" s="235" t="s">
        <v>216</v>
      </c>
      <c r="B206" s="314">
        <v>50</v>
      </c>
      <c r="C206" s="314">
        <v>17</v>
      </c>
      <c r="D206" s="314">
        <v>51</v>
      </c>
      <c r="E206" s="261"/>
      <c r="F206" s="286">
        <v>3</v>
      </c>
      <c r="G206" s="286">
        <v>2</v>
      </c>
      <c r="H206" s="137">
        <v>1</v>
      </c>
      <c r="I206" s="137">
        <v>0</v>
      </c>
      <c r="J206" s="263" t="s">
        <v>62</v>
      </c>
    </row>
    <row r="207" spans="1:10" ht="15.75" thickBot="1" x14ac:dyDescent="0.3">
      <c r="A207" s="112" t="s">
        <v>187</v>
      </c>
      <c r="B207" s="315"/>
      <c r="C207" s="315"/>
      <c r="D207" s="315"/>
      <c r="E207" s="262"/>
      <c r="F207" s="287"/>
      <c r="G207" s="287"/>
      <c r="H207" s="138"/>
      <c r="I207" s="138"/>
      <c r="J207" s="264"/>
    </row>
    <row r="208" spans="1:10" ht="15.75" thickBot="1" x14ac:dyDescent="0.3">
      <c r="A208" s="2"/>
      <c r="B208" s="3"/>
      <c r="C208" s="136"/>
      <c r="D208" s="7">
        <v>1</v>
      </c>
      <c r="E208" s="169" t="s">
        <v>9</v>
      </c>
      <c r="F208" s="176">
        <v>13</v>
      </c>
      <c r="G208" s="176">
        <v>4</v>
      </c>
      <c r="H208" s="176"/>
      <c r="I208" s="176"/>
      <c r="J208" s="68">
        <f>SUM((F208*3+G208*2+H208*1+I208*0)*100/51)</f>
        <v>92.156862745098039</v>
      </c>
    </row>
    <row r="209" spans="1:10" ht="23.25" thickBot="1" x14ac:dyDescent="0.3">
      <c r="A209" s="2"/>
      <c r="B209" s="3"/>
      <c r="C209" s="136"/>
      <c r="D209" s="7">
        <v>2</v>
      </c>
      <c r="E209" s="169" t="s">
        <v>123</v>
      </c>
      <c r="F209" s="176">
        <v>12</v>
      </c>
      <c r="G209" s="176">
        <v>4</v>
      </c>
      <c r="H209" s="176">
        <v>1</v>
      </c>
      <c r="I209" s="176"/>
      <c r="J209" s="68">
        <f t="shared" ref="J209:J222" si="22">SUM((F209*3+G209*2+H209*1+I209*0)*100/51)</f>
        <v>88.235294117647058</v>
      </c>
    </row>
    <row r="210" spans="1:10" ht="15.75" thickBot="1" x14ac:dyDescent="0.3">
      <c r="A210" s="2"/>
      <c r="B210" s="3"/>
      <c r="C210" s="136"/>
      <c r="D210" s="7">
        <v>3</v>
      </c>
      <c r="E210" s="169" t="s">
        <v>11</v>
      </c>
      <c r="F210" s="176">
        <v>13</v>
      </c>
      <c r="G210" s="176">
        <v>3</v>
      </c>
      <c r="H210" s="176">
        <v>1</v>
      </c>
      <c r="I210" s="176"/>
      <c r="J210" s="68">
        <f t="shared" si="22"/>
        <v>90.196078431372555</v>
      </c>
    </row>
    <row r="211" spans="1:10" ht="15.75" thickBot="1" x14ac:dyDescent="0.3">
      <c r="A211" s="2"/>
      <c r="B211" s="3"/>
      <c r="C211" s="136"/>
      <c r="D211" s="7">
        <v>4</v>
      </c>
      <c r="E211" s="169" t="s">
        <v>12</v>
      </c>
      <c r="F211" s="176">
        <v>15</v>
      </c>
      <c r="G211" s="176">
        <v>2</v>
      </c>
      <c r="H211" s="176"/>
      <c r="I211" s="176"/>
      <c r="J211" s="68">
        <f t="shared" si="22"/>
        <v>96.078431372549019</v>
      </c>
    </row>
    <row r="212" spans="1:10" ht="15.75" thickBot="1" x14ac:dyDescent="0.3">
      <c r="A212" s="2"/>
      <c r="B212" s="3"/>
      <c r="C212" s="136"/>
      <c r="D212" s="7">
        <v>5</v>
      </c>
      <c r="E212" s="169" t="s">
        <v>13</v>
      </c>
      <c r="F212" s="176">
        <v>14</v>
      </c>
      <c r="G212" s="176">
        <v>1</v>
      </c>
      <c r="H212" s="176">
        <v>2</v>
      </c>
      <c r="I212" s="176"/>
      <c r="J212" s="68">
        <f t="shared" si="22"/>
        <v>90.196078431372555</v>
      </c>
    </row>
    <row r="213" spans="1:10" ht="15.75" thickBot="1" x14ac:dyDescent="0.3">
      <c r="A213" s="2"/>
      <c r="B213" s="3"/>
      <c r="C213" s="136"/>
      <c r="D213" s="7">
        <v>6</v>
      </c>
      <c r="E213" s="169" t="s">
        <v>14</v>
      </c>
      <c r="F213" s="176">
        <v>12</v>
      </c>
      <c r="G213" s="176">
        <v>5</v>
      </c>
      <c r="H213" s="176"/>
      <c r="I213" s="176"/>
      <c r="J213" s="68">
        <f t="shared" si="22"/>
        <v>90.196078431372555</v>
      </c>
    </row>
    <row r="214" spans="1:10" ht="15.75" thickBot="1" x14ac:dyDescent="0.3">
      <c r="A214" s="2"/>
      <c r="B214" s="3"/>
      <c r="C214" s="136"/>
      <c r="D214" s="7">
        <v>7</v>
      </c>
      <c r="E214" s="169" t="s">
        <v>124</v>
      </c>
      <c r="F214" s="176">
        <v>16</v>
      </c>
      <c r="G214" s="176">
        <v>1</v>
      </c>
      <c r="H214" s="176"/>
      <c r="I214" s="176"/>
      <c r="J214" s="68">
        <f t="shared" si="22"/>
        <v>98.039215686274517</v>
      </c>
    </row>
    <row r="215" spans="1:10" ht="15.75" thickBot="1" x14ac:dyDescent="0.3">
      <c r="A215" s="2"/>
      <c r="B215" s="3"/>
      <c r="C215" s="136"/>
      <c r="D215" s="7">
        <v>8</v>
      </c>
      <c r="E215" s="169" t="s">
        <v>96</v>
      </c>
      <c r="F215" s="176">
        <v>14</v>
      </c>
      <c r="G215" s="176">
        <v>2</v>
      </c>
      <c r="H215" s="176">
        <v>1</v>
      </c>
      <c r="I215" s="176"/>
      <c r="J215" s="68">
        <f t="shared" si="22"/>
        <v>92.156862745098039</v>
      </c>
    </row>
    <row r="216" spans="1:10" ht="15.75" thickBot="1" x14ac:dyDescent="0.3">
      <c r="A216" s="2"/>
      <c r="B216" s="3"/>
      <c r="C216" s="136"/>
      <c r="D216" s="7">
        <v>9</v>
      </c>
      <c r="E216" s="169" t="s">
        <v>15</v>
      </c>
      <c r="F216" s="176">
        <v>14</v>
      </c>
      <c r="G216" s="176">
        <v>3</v>
      </c>
      <c r="H216" s="176"/>
      <c r="I216" s="176"/>
      <c r="J216" s="68">
        <f t="shared" si="22"/>
        <v>94.117647058823536</v>
      </c>
    </row>
    <row r="217" spans="1:10" ht="23.25" thickBot="1" x14ac:dyDescent="0.3">
      <c r="A217" s="2"/>
      <c r="B217" s="3"/>
      <c r="C217" s="136"/>
      <c r="D217" s="7">
        <v>10</v>
      </c>
      <c r="E217" s="169" t="s">
        <v>16</v>
      </c>
      <c r="F217" s="176">
        <v>15</v>
      </c>
      <c r="G217" s="176">
        <v>1</v>
      </c>
      <c r="H217" s="176">
        <v>1</v>
      </c>
      <c r="I217" s="176"/>
      <c r="J217" s="68">
        <f t="shared" si="22"/>
        <v>94.117647058823536</v>
      </c>
    </row>
    <row r="218" spans="1:10" ht="15.75" thickBot="1" x14ac:dyDescent="0.3">
      <c r="A218" s="2"/>
      <c r="B218" s="3"/>
      <c r="C218" s="136"/>
      <c r="D218" s="7">
        <v>11</v>
      </c>
      <c r="E218" s="169" t="s">
        <v>20</v>
      </c>
      <c r="F218" s="176">
        <v>16</v>
      </c>
      <c r="G218" s="176">
        <v>1</v>
      </c>
      <c r="H218" s="176"/>
      <c r="I218" s="176"/>
      <c r="J218" s="68">
        <f t="shared" si="22"/>
        <v>98.039215686274517</v>
      </c>
    </row>
    <row r="219" spans="1:10" ht="15.75" thickBot="1" x14ac:dyDescent="0.3">
      <c r="A219" s="2"/>
      <c r="B219" s="3"/>
      <c r="C219" s="136"/>
      <c r="D219" s="7">
        <v>12</v>
      </c>
      <c r="E219" s="169" t="s">
        <v>22</v>
      </c>
      <c r="F219" s="176">
        <v>17</v>
      </c>
      <c r="G219" s="176"/>
      <c r="H219" s="176"/>
      <c r="I219" s="176"/>
      <c r="J219" s="68">
        <f t="shared" si="22"/>
        <v>100</v>
      </c>
    </row>
    <row r="220" spans="1:10" ht="15.75" thickBot="1" x14ac:dyDescent="0.3">
      <c r="A220" s="2"/>
      <c r="B220" s="3"/>
      <c r="C220" s="136"/>
      <c r="D220" s="7">
        <v>13</v>
      </c>
      <c r="E220" s="169" t="s">
        <v>17</v>
      </c>
      <c r="F220" s="176">
        <v>14</v>
      </c>
      <c r="G220" s="176">
        <v>3</v>
      </c>
      <c r="H220" s="176"/>
      <c r="I220" s="176"/>
      <c r="J220" s="68">
        <f t="shared" si="22"/>
        <v>94.117647058823536</v>
      </c>
    </row>
    <row r="221" spans="1:10" ht="15.75" thickBot="1" x14ac:dyDescent="0.3">
      <c r="A221" s="2"/>
      <c r="B221" s="3"/>
      <c r="C221" s="136"/>
      <c r="D221" s="7">
        <v>14</v>
      </c>
      <c r="E221" s="169" t="s">
        <v>18</v>
      </c>
      <c r="F221" s="176">
        <v>13</v>
      </c>
      <c r="G221" s="176">
        <v>2</v>
      </c>
      <c r="H221" s="176">
        <v>2</v>
      </c>
      <c r="I221" s="176"/>
      <c r="J221" s="68">
        <f t="shared" si="22"/>
        <v>88.235294117647058</v>
      </c>
    </row>
    <row r="222" spans="1:10" ht="15.75" thickBot="1" x14ac:dyDescent="0.3">
      <c r="A222" s="2"/>
      <c r="B222" s="3"/>
      <c r="C222" s="136"/>
      <c r="D222" s="7">
        <v>15</v>
      </c>
      <c r="E222" s="169" t="s">
        <v>19</v>
      </c>
      <c r="F222" s="176">
        <v>10</v>
      </c>
      <c r="G222" s="176">
        <v>5</v>
      </c>
      <c r="H222" s="176">
        <v>1</v>
      </c>
      <c r="I222" s="176">
        <v>1</v>
      </c>
      <c r="J222" s="68">
        <f t="shared" si="22"/>
        <v>80.392156862745097</v>
      </c>
    </row>
    <row r="223" spans="1:10" ht="15.75" thickBot="1" x14ac:dyDescent="0.3">
      <c r="A223" s="2"/>
      <c r="B223" s="3"/>
      <c r="C223" s="136"/>
      <c r="D223" s="7"/>
      <c r="E223" s="4" t="s">
        <v>6</v>
      </c>
      <c r="F223" s="180">
        <f>SUM(F208:F222)/15</f>
        <v>13.866666666666667</v>
      </c>
      <c r="G223" s="180">
        <f t="shared" ref="G223:I223" si="23">SUM(G208:G222)/15</f>
        <v>2.4666666666666668</v>
      </c>
      <c r="H223" s="180">
        <f t="shared" si="23"/>
        <v>0.6</v>
      </c>
      <c r="I223" s="180">
        <f t="shared" si="23"/>
        <v>6.6666666666666666E-2</v>
      </c>
      <c r="J223" s="80">
        <f>SUM(J208:J222)/15</f>
        <v>92.41830065359477</v>
      </c>
    </row>
    <row r="224" spans="1:10" ht="50.25" customHeight="1" x14ac:dyDescent="0.25">
      <c r="A224" s="235" t="s">
        <v>383</v>
      </c>
      <c r="B224" s="314">
        <v>50</v>
      </c>
      <c r="C224" s="314">
        <v>19</v>
      </c>
      <c r="D224" s="314">
        <v>57</v>
      </c>
      <c r="E224" s="261"/>
      <c r="F224" s="286">
        <v>3</v>
      </c>
      <c r="G224" s="286">
        <v>2</v>
      </c>
      <c r="H224" s="137">
        <v>1</v>
      </c>
      <c r="I224" s="137">
        <v>0</v>
      </c>
      <c r="J224" s="263" t="s">
        <v>62</v>
      </c>
    </row>
    <row r="225" spans="1:10" ht="24.75" thickBot="1" x14ac:dyDescent="0.3">
      <c r="A225" s="234" t="s">
        <v>202</v>
      </c>
      <c r="B225" s="315"/>
      <c r="C225" s="315"/>
      <c r="D225" s="315"/>
      <c r="E225" s="262"/>
      <c r="F225" s="287"/>
      <c r="G225" s="287"/>
      <c r="H225" s="138"/>
      <c r="I225" s="138"/>
      <c r="J225" s="264"/>
    </row>
    <row r="226" spans="1:10" ht="15.75" thickBot="1" x14ac:dyDescent="0.3">
      <c r="A226" s="2"/>
      <c r="B226" s="3"/>
      <c r="C226" s="136"/>
      <c r="D226" s="7">
        <v>1</v>
      </c>
      <c r="E226" s="169" t="s">
        <v>9</v>
      </c>
      <c r="F226" s="176">
        <v>17</v>
      </c>
      <c r="G226" s="176">
        <v>2</v>
      </c>
      <c r="H226" s="176"/>
      <c r="I226" s="176"/>
      <c r="J226" s="68">
        <f>SUM((F226*3+G226*2+H226*1+I226*0)*100/57)</f>
        <v>96.491228070175438</v>
      </c>
    </row>
    <row r="227" spans="1:10" ht="23.25" thickBot="1" x14ac:dyDescent="0.3">
      <c r="A227" s="2"/>
      <c r="B227" s="3"/>
      <c r="C227" s="136"/>
      <c r="D227" s="7">
        <v>2</v>
      </c>
      <c r="E227" s="169" t="s">
        <v>123</v>
      </c>
      <c r="F227" s="176">
        <v>15</v>
      </c>
      <c r="G227" s="176">
        <v>2</v>
      </c>
      <c r="H227" s="176">
        <v>1</v>
      </c>
      <c r="I227" s="176">
        <v>1</v>
      </c>
      <c r="J227" s="68">
        <f t="shared" ref="J227:J240" si="24">SUM((F227*3+G227*2+H227*1+I227*0)*100/57)</f>
        <v>87.719298245614041</v>
      </c>
    </row>
    <row r="228" spans="1:10" ht="15.75" thickBot="1" x14ac:dyDescent="0.3">
      <c r="A228" s="2"/>
      <c r="B228" s="3"/>
      <c r="C228" s="136"/>
      <c r="D228" s="7">
        <v>3</v>
      </c>
      <c r="E228" s="169" t="s">
        <v>11</v>
      </c>
      <c r="F228" s="176">
        <v>15</v>
      </c>
      <c r="G228" s="176">
        <v>3</v>
      </c>
      <c r="H228" s="176"/>
      <c r="I228" s="176">
        <v>1</v>
      </c>
      <c r="J228" s="68">
        <f t="shared" si="24"/>
        <v>89.473684210526315</v>
      </c>
    </row>
    <row r="229" spans="1:10" ht="15.75" thickBot="1" x14ac:dyDescent="0.3">
      <c r="A229" s="2"/>
      <c r="B229" s="3"/>
      <c r="C229" s="136"/>
      <c r="D229" s="7">
        <v>4</v>
      </c>
      <c r="E229" s="169" t="s">
        <v>12</v>
      </c>
      <c r="F229" s="176">
        <v>16</v>
      </c>
      <c r="G229" s="176">
        <v>1</v>
      </c>
      <c r="H229" s="176">
        <v>2</v>
      </c>
      <c r="I229" s="176"/>
      <c r="J229" s="68">
        <f t="shared" si="24"/>
        <v>91.228070175438603</v>
      </c>
    </row>
    <row r="230" spans="1:10" ht="15.75" thickBot="1" x14ac:dyDescent="0.3">
      <c r="A230" s="2"/>
      <c r="B230" s="3"/>
      <c r="C230" s="136"/>
      <c r="D230" s="7">
        <v>5</v>
      </c>
      <c r="E230" s="169" t="s">
        <v>13</v>
      </c>
      <c r="F230" s="176">
        <v>13</v>
      </c>
      <c r="G230" s="176">
        <v>2</v>
      </c>
      <c r="H230" s="176">
        <v>1</v>
      </c>
      <c r="I230" s="176">
        <v>3</v>
      </c>
      <c r="J230" s="68">
        <f t="shared" si="24"/>
        <v>77.192982456140356</v>
      </c>
    </row>
    <row r="231" spans="1:10" ht="15.75" thickBot="1" x14ac:dyDescent="0.3">
      <c r="A231" s="2"/>
      <c r="B231" s="3"/>
      <c r="C231" s="136"/>
      <c r="D231" s="7">
        <v>6</v>
      </c>
      <c r="E231" s="169" t="s">
        <v>14</v>
      </c>
      <c r="F231" s="176">
        <v>18</v>
      </c>
      <c r="G231" s="176"/>
      <c r="H231" s="176">
        <v>1</v>
      </c>
      <c r="I231" s="176"/>
      <c r="J231" s="68">
        <f t="shared" si="24"/>
        <v>96.491228070175438</v>
      </c>
    </row>
    <row r="232" spans="1:10" ht="15.75" thickBot="1" x14ac:dyDescent="0.3">
      <c r="A232" s="2"/>
      <c r="B232" s="3"/>
      <c r="C232" s="136"/>
      <c r="D232" s="7">
        <v>7</v>
      </c>
      <c r="E232" s="169" t="s">
        <v>124</v>
      </c>
      <c r="F232" s="176">
        <v>15</v>
      </c>
      <c r="G232" s="176">
        <v>3</v>
      </c>
      <c r="H232" s="176">
        <v>1</v>
      </c>
      <c r="I232" s="176"/>
      <c r="J232" s="68">
        <f t="shared" si="24"/>
        <v>91.228070175438603</v>
      </c>
    </row>
    <row r="233" spans="1:10" ht="15.75" thickBot="1" x14ac:dyDescent="0.3">
      <c r="A233" s="2"/>
      <c r="B233" s="3"/>
      <c r="C233" s="136"/>
      <c r="D233" s="7">
        <v>8</v>
      </c>
      <c r="E233" s="169" t="s">
        <v>96</v>
      </c>
      <c r="F233" s="176">
        <v>16</v>
      </c>
      <c r="G233" s="176">
        <v>3</v>
      </c>
      <c r="H233" s="176"/>
      <c r="I233" s="176"/>
      <c r="J233" s="68">
        <f t="shared" si="24"/>
        <v>94.736842105263165</v>
      </c>
    </row>
    <row r="234" spans="1:10" ht="15.75" thickBot="1" x14ac:dyDescent="0.3">
      <c r="A234" s="2"/>
      <c r="B234" s="3"/>
      <c r="C234" s="136"/>
      <c r="D234" s="7">
        <v>9</v>
      </c>
      <c r="E234" s="169" t="s">
        <v>15</v>
      </c>
      <c r="F234" s="176">
        <v>17</v>
      </c>
      <c r="G234" s="176">
        <v>1</v>
      </c>
      <c r="H234" s="176"/>
      <c r="I234" s="176">
        <v>1</v>
      </c>
      <c r="J234" s="68">
        <f t="shared" si="24"/>
        <v>92.982456140350877</v>
      </c>
    </row>
    <row r="235" spans="1:10" ht="23.25" thickBot="1" x14ac:dyDescent="0.3">
      <c r="A235" s="2"/>
      <c r="B235" s="3"/>
      <c r="C235" s="136"/>
      <c r="D235" s="7">
        <v>10</v>
      </c>
      <c r="E235" s="169" t="s">
        <v>16</v>
      </c>
      <c r="F235" s="176">
        <v>14</v>
      </c>
      <c r="G235" s="176">
        <v>4</v>
      </c>
      <c r="H235" s="176">
        <v>1</v>
      </c>
      <c r="I235" s="176"/>
      <c r="J235" s="68">
        <f t="shared" si="24"/>
        <v>89.473684210526315</v>
      </c>
    </row>
    <row r="236" spans="1:10" ht="15.75" thickBot="1" x14ac:dyDescent="0.3">
      <c r="A236" s="2"/>
      <c r="B236" s="3"/>
      <c r="C236" s="136"/>
      <c r="D236" s="7">
        <v>11</v>
      </c>
      <c r="E236" s="169" t="s">
        <v>20</v>
      </c>
      <c r="F236" s="176">
        <v>15</v>
      </c>
      <c r="G236" s="176">
        <v>2</v>
      </c>
      <c r="H236" s="176">
        <v>2</v>
      </c>
      <c r="I236" s="176"/>
      <c r="J236" s="68">
        <f t="shared" si="24"/>
        <v>89.473684210526315</v>
      </c>
    </row>
    <row r="237" spans="1:10" ht="15.75" thickBot="1" x14ac:dyDescent="0.3">
      <c r="A237" s="2"/>
      <c r="B237" s="3"/>
      <c r="C237" s="136"/>
      <c r="D237" s="7">
        <v>12</v>
      </c>
      <c r="E237" s="169" t="s">
        <v>22</v>
      </c>
      <c r="F237" s="176">
        <v>16</v>
      </c>
      <c r="G237" s="176">
        <v>2</v>
      </c>
      <c r="H237" s="176">
        <v>1</v>
      </c>
      <c r="I237" s="176"/>
      <c r="J237" s="68">
        <f t="shared" si="24"/>
        <v>92.982456140350877</v>
      </c>
    </row>
    <row r="238" spans="1:10" ht="15.75" thickBot="1" x14ac:dyDescent="0.3">
      <c r="A238" s="2"/>
      <c r="B238" s="3"/>
      <c r="C238" s="136"/>
      <c r="D238" s="7">
        <v>13</v>
      </c>
      <c r="E238" s="169" t="s">
        <v>17</v>
      </c>
      <c r="F238" s="176">
        <v>14</v>
      </c>
      <c r="G238" s="176">
        <v>3</v>
      </c>
      <c r="H238" s="176">
        <v>1</v>
      </c>
      <c r="I238" s="176">
        <v>1</v>
      </c>
      <c r="J238" s="68">
        <f t="shared" si="24"/>
        <v>85.964912280701753</v>
      </c>
    </row>
    <row r="239" spans="1:10" ht="15.75" thickBot="1" x14ac:dyDescent="0.3">
      <c r="A239" s="2"/>
      <c r="B239" s="3"/>
      <c r="C239" s="136"/>
      <c r="D239" s="7">
        <v>14</v>
      </c>
      <c r="E239" s="169" t="s">
        <v>18</v>
      </c>
      <c r="F239" s="176">
        <v>17</v>
      </c>
      <c r="G239" s="176"/>
      <c r="H239" s="176">
        <v>2</v>
      </c>
      <c r="I239" s="176"/>
      <c r="J239" s="68">
        <f t="shared" si="24"/>
        <v>92.982456140350877</v>
      </c>
    </row>
    <row r="240" spans="1:10" ht="15.75" thickBot="1" x14ac:dyDescent="0.3">
      <c r="A240" s="2"/>
      <c r="B240" s="3"/>
      <c r="C240" s="136"/>
      <c r="D240" s="7">
        <v>15</v>
      </c>
      <c r="E240" s="169" t="s">
        <v>19</v>
      </c>
      <c r="F240" s="176">
        <v>16</v>
      </c>
      <c r="G240" s="176">
        <v>1</v>
      </c>
      <c r="H240" s="176"/>
      <c r="I240" s="176">
        <v>2</v>
      </c>
      <c r="J240" s="68">
        <f t="shared" si="24"/>
        <v>87.719298245614041</v>
      </c>
    </row>
    <row r="241" spans="1:10" ht="15.75" thickBot="1" x14ac:dyDescent="0.3">
      <c r="A241" s="2"/>
      <c r="B241" s="3"/>
      <c r="C241" s="136"/>
      <c r="D241" s="7"/>
      <c r="E241" s="4" t="s">
        <v>6</v>
      </c>
      <c r="F241" s="180">
        <f>SUM(F226:F240)/15</f>
        <v>15.6</v>
      </c>
      <c r="G241" s="180">
        <f t="shared" ref="G241:H241" si="25">SUM(G226:G240)/15</f>
        <v>1.9333333333333333</v>
      </c>
      <c r="H241" s="180">
        <f t="shared" si="25"/>
        <v>0.8666666666666667</v>
      </c>
      <c r="I241" s="180">
        <v>0</v>
      </c>
      <c r="J241" s="80">
        <f>SUM(J226:J240)/15</f>
        <v>90.40935672514621</v>
      </c>
    </row>
    <row r="242" spans="1:10" ht="45.75" customHeight="1" x14ac:dyDescent="0.25">
      <c r="A242" s="235" t="s">
        <v>384</v>
      </c>
      <c r="B242" s="314">
        <v>50</v>
      </c>
      <c r="C242" s="314">
        <v>29</v>
      </c>
      <c r="D242" s="314">
        <v>87</v>
      </c>
      <c r="E242" s="261"/>
      <c r="F242" s="286">
        <v>3</v>
      </c>
      <c r="G242" s="286">
        <v>2</v>
      </c>
      <c r="H242" s="137">
        <v>1</v>
      </c>
      <c r="I242" s="137">
        <v>0</v>
      </c>
      <c r="J242" s="263" t="s">
        <v>62</v>
      </c>
    </row>
    <row r="243" spans="1:10" ht="15.75" thickBot="1" x14ac:dyDescent="0.3">
      <c r="A243" s="112" t="s">
        <v>103</v>
      </c>
      <c r="B243" s="315"/>
      <c r="C243" s="315"/>
      <c r="D243" s="315"/>
      <c r="E243" s="262"/>
      <c r="F243" s="287"/>
      <c r="G243" s="287"/>
      <c r="H243" s="138"/>
      <c r="I243" s="138"/>
      <c r="J243" s="264"/>
    </row>
    <row r="244" spans="1:10" ht="15.75" thickBot="1" x14ac:dyDescent="0.3">
      <c r="A244" s="2"/>
      <c r="B244" s="3"/>
      <c r="C244" s="136"/>
      <c r="D244" s="7">
        <v>1</v>
      </c>
      <c r="E244" s="169" t="s">
        <v>9</v>
      </c>
      <c r="F244" s="176">
        <v>12</v>
      </c>
      <c r="G244" s="176">
        <v>5</v>
      </c>
      <c r="H244" s="176">
        <v>6</v>
      </c>
      <c r="I244" s="176">
        <v>6</v>
      </c>
      <c r="J244" s="68">
        <f>SUM((F244*3+G244*2+H244*1+I244*0)*100/87)</f>
        <v>59.770114942528735</v>
      </c>
    </row>
    <row r="245" spans="1:10" ht="23.25" thickBot="1" x14ac:dyDescent="0.3">
      <c r="A245" s="2"/>
      <c r="B245" s="3"/>
      <c r="C245" s="136"/>
      <c r="D245" s="7">
        <v>2</v>
      </c>
      <c r="E245" s="169" t="s">
        <v>123</v>
      </c>
      <c r="F245" s="176">
        <v>14</v>
      </c>
      <c r="G245" s="176">
        <v>4</v>
      </c>
      <c r="H245" s="176">
        <v>7</v>
      </c>
      <c r="I245" s="176">
        <v>4</v>
      </c>
      <c r="J245" s="68">
        <f t="shared" ref="J245:J258" si="26">SUM((F245*3+G245*2+H245*1+I245*0)*100/87)</f>
        <v>65.517241379310349</v>
      </c>
    </row>
    <row r="246" spans="1:10" ht="15.75" thickBot="1" x14ac:dyDescent="0.3">
      <c r="A246" s="2"/>
      <c r="B246" s="3"/>
      <c r="C246" s="136"/>
      <c r="D246" s="7">
        <v>3</v>
      </c>
      <c r="E246" s="169" t="s">
        <v>11</v>
      </c>
      <c r="F246" s="176">
        <v>14</v>
      </c>
      <c r="G246" s="176">
        <v>6</v>
      </c>
      <c r="H246" s="176">
        <v>5</v>
      </c>
      <c r="I246" s="176">
        <v>4</v>
      </c>
      <c r="J246" s="68">
        <f t="shared" si="26"/>
        <v>67.816091954022994</v>
      </c>
    </row>
    <row r="247" spans="1:10" ht="15.75" thickBot="1" x14ac:dyDescent="0.3">
      <c r="A247" s="2"/>
      <c r="B247" s="3"/>
      <c r="C247" s="136"/>
      <c r="D247" s="7">
        <v>4</v>
      </c>
      <c r="E247" s="169" t="s">
        <v>12</v>
      </c>
      <c r="F247" s="176">
        <v>15</v>
      </c>
      <c r="G247" s="176">
        <v>8</v>
      </c>
      <c r="H247" s="176">
        <v>5</v>
      </c>
      <c r="I247" s="176">
        <v>1</v>
      </c>
      <c r="J247" s="68">
        <f t="shared" si="26"/>
        <v>75.862068965517238</v>
      </c>
    </row>
    <row r="248" spans="1:10" ht="15.75" thickBot="1" x14ac:dyDescent="0.3">
      <c r="A248" s="2"/>
      <c r="B248" s="3"/>
      <c r="C248" s="136"/>
      <c r="D248" s="7">
        <v>5</v>
      </c>
      <c r="E248" s="169" t="s">
        <v>13</v>
      </c>
      <c r="F248" s="176">
        <v>19</v>
      </c>
      <c r="G248" s="176">
        <v>4</v>
      </c>
      <c r="H248" s="176">
        <v>6</v>
      </c>
      <c r="I248" s="176"/>
      <c r="J248" s="68">
        <f t="shared" si="26"/>
        <v>81.609195402298852</v>
      </c>
    </row>
    <row r="249" spans="1:10" ht="15.75" thickBot="1" x14ac:dyDescent="0.3">
      <c r="A249" s="2"/>
      <c r="B249" s="3"/>
      <c r="C249" s="136"/>
      <c r="D249" s="7">
        <v>6</v>
      </c>
      <c r="E249" s="169" t="s">
        <v>14</v>
      </c>
      <c r="F249" s="176">
        <v>14</v>
      </c>
      <c r="G249" s="176">
        <v>4</v>
      </c>
      <c r="H249" s="176">
        <v>9</v>
      </c>
      <c r="I249" s="176">
        <v>2</v>
      </c>
      <c r="J249" s="68">
        <f t="shared" si="26"/>
        <v>67.816091954022994</v>
      </c>
    </row>
    <row r="250" spans="1:10" ht="15.75" thickBot="1" x14ac:dyDescent="0.3">
      <c r="A250" s="2"/>
      <c r="B250" s="3"/>
      <c r="C250" s="136"/>
      <c r="D250" s="7">
        <v>7</v>
      </c>
      <c r="E250" s="169" t="s">
        <v>124</v>
      </c>
      <c r="F250" s="176">
        <v>13</v>
      </c>
      <c r="G250" s="176">
        <v>5</v>
      </c>
      <c r="H250" s="176">
        <v>8</v>
      </c>
      <c r="I250" s="176">
        <v>3</v>
      </c>
      <c r="J250" s="68">
        <f t="shared" si="26"/>
        <v>65.517241379310349</v>
      </c>
    </row>
    <row r="251" spans="1:10" ht="15.75" thickBot="1" x14ac:dyDescent="0.3">
      <c r="A251" s="2"/>
      <c r="B251" s="3"/>
      <c r="C251" s="136"/>
      <c r="D251" s="7">
        <v>8</v>
      </c>
      <c r="E251" s="169" t="s">
        <v>96</v>
      </c>
      <c r="F251" s="176">
        <v>11</v>
      </c>
      <c r="G251" s="176">
        <v>7</v>
      </c>
      <c r="H251" s="176">
        <v>8</v>
      </c>
      <c r="I251" s="176">
        <v>3</v>
      </c>
      <c r="J251" s="68">
        <f t="shared" si="26"/>
        <v>63.218390804597703</v>
      </c>
    </row>
    <row r="252" spans="1:10" ht="15.75" thickBot="1" x14ac:dyDescent="0.3">
      <c r="A252" s="2"/>
      <c r="B252" s="3"/>
      <c r="C252" s="136"/>
      <c r="D252" s="7">
        <v>9</v>
      </c>
      <c r="E252" s="169" t="s">
        <v>15</v>
      </c>
      <c r="F252" s="176">
        <v>12</v>
      </c>
      <c r="G252" s="176">
        <v>8</v>
      </c>
      <c r="H252" s="176">
        <v>8</v>
      </c>
      <c r="I252" s="176">
        <v>1</v>
      </c>
      <c r="J252" s="68">
        <f t="shared" si="26"/>
        <v>68.965517241379317</v>
      </c>
    </row>
    <row r="253" spans="1:10" ht="23.25" thickBot="1" x14ac:dyDescent="0.3">
      <c r="A253" s="2"/>
      <c r="B253" s="3"/>
      <c r="C253" s="136"/>
      <c r="D253" s="7">
        <v>10</v>
      </c>
      <c r="E253" s="169" t="s">
        <v>16</v>
      </c>
      <c r="F253" s="176">
        <v>15</v>
      </c>
      <c r="G253" s="176">
        <v>6</v>
      </c>
      <c r="H253" s="176">
        <v>5</v>
      </c>
      <c r="I253" s="176">
        <v>3</v>
      </c>
      <c r="J253" s="68">
        <f t="shared" si="26"/>
        <v>71.264367816091948</v>
      </c>
    </row>
    <row r="254" spans="1:10" ht="15.75" thickBot="1" x14ac:dyDescent="0.3">
      <c r="A254" s="2"/>
      <c r="B254" s="3"/>
      <c r="C254" s="136"/>
      <c r="D254" s="7">
        <v>11</v>
      </c>
      <c r="E254" s="169" t="s">
        <v>20</v>
      </c>
      <c r="F254" s="176">
        <v>11</v>
      </c>
      <c r="G254" s="176">
        <v>3</v>
      </c>
      <c r="H254" s="176">
        <v>10</v>
      </c>
      <c r="I254" s="176">
        <v>5</v>
      </c>
      <c r="J254" s="68">
        <f t="shared" si="26"/>
        <v>56.321839080459768</v>
      </c>
    </row>
    <row r="255" spans="1:10" ht="15.75" thickBot="1" x14ac:dyDescent="0.3">
      <c r="A255" s="2"/>
      <c r="B255" s="3"/>
      <c r="C255" s="136"/>
      <c r="D255" s="7">
        <v>12</v>
      </c>
      <c r="E255" s="169" t="s">
        <v>22</v>
      </c>
      <c r="F255" s="176">
        <v>16</v>
      </c>
      <c r="G255" s="176">
        <v>4</v>
      </c>
      <c r="H255" s="176">
        <v>9</v>
      </c>
      <c r="I255" s="176"/>
      <c r="J255" s="68">
        <f t="shared" si="26"/>
        <v>74.712643678160916</v>
      </c>
    </row>
    <row r="256" spans="1:10" ht="15.75" thickBot="1" x14ac:dyDescent="0.3">
      <c r="A256" s="2"/>
      <c r="B256" s="3"/>
      <c r="C256" s="136"/>
      <c r="D256" s="7">
        <v>13</v>
      </c>
      <c r="E256" s="169" t="s">
        <v>17</v>
      </c>
      <c r="F256" s="176">
        <v>15</v>
      </c>
      <c r="G256" s="176">
        <v>6</v>
      </c>
      <c r="H256" s="176">
        <v>7</v>
      </c>
      <c r="I256" s="176">
        <v>1</v>
      </c>
      <c r="J256" s="68">
        <f t="shared" si="26"/>
        <v>73.563218390804593</v>
      </c>
    </row>
    <row r="257" spans="1:10" ht="15.75" thickBot="1" x14ac:dyDescent="0.3">
      <c r="A257" s="2"/>
      <c r="B257" s="3"/>
      <c r="C257" s="136"/>
      <c r="D257" s="7">
        <v>14</v>
      </c>
      <c r="E257" s="169" t="s">
        <v>18</v>
      </c>
      <c r="F257" s="176">
        <v>12</v>
      </c>
      <c r="G257" s="176">
        <v>14</v>
      </c>
      <c r="H257" s="176">
        <v>3</v>
      </c>
      <c r="I257" s="176"/>
      <c r="J257" s="68">
        <f t="shared" si="26"/>
        <v>77.011494252873561</v>
      </c>
    </row>
    <row r="258" spans="1:10" ht="15.75" thickBot="1" x14ac:dyDescent="0.3">
      <c r="A258" s="2"/>
      <c r="B258" s="3"/>
      <c r="C258" s="136"/>
      <c r="D258" s="7">
        <v>15</v>
      </c>
      <c r="E258" s="169" t="s">
        <v>19</v>
      </c>
      <c r="F258" s="176">
        <v>13</v>
      </c>
      <c r="G258" s="176">
        <v>7</v>
      </c>
      <c r="H258" s="176">
        <v>9</v>
      </c>
      <c r="I258" s="176"/>
      <c r="J258" s="68">
        <f t="shared" si="26"/>
        <v>71.264367816091948</v>
      </c>
    </row>
    <row r="259" spans="1:10" ht="15.75" thickBot="1" x14ac:dyDescent="0.3">
      <c r="A259" s="2"/>
      <c r="B259" s="3"/>
      <c r="C259" s="136"/>
      <c r="D259" s="7"/>
      <c r="E259" s="4" t="s">
        <v>6</v>
      </c>
      <c r="F259" s="180">
        <f>SUM(F244:F258)/15</f>
        <v>13.733333333333333</v>
      </c>
      <c r="G259" s="180">
        <f t="shared" ref="G259:I259" si="27">SUM(G244:G258)/15</f>
        <v>6.0666666666666664</v>
      </c>
      <c r="H259" s="180">
        <f t="shared" si="27"/>
        <v>7</v>
      </c>
      <c r="I259" s="180">
        <f t="shared" si="27"/>
        <v>2.2000000000000002</v>
      </c>
      <c r="J259" s="80">
        <f>SUM(J244:J258)/15</f>
        <v>69.348659003831429</v>
      </c>
    </row>
    <row r="260" spans="1:10" ht="15.75" thickBot="1" x14ac:dyDescent="0.3">
      <c r="A260" s="171"/>
      <c r="B260" s="171"/>
      <c r="C260" s="188"/>
      <c r="D260" s="188"/>
      <c r="E260" s="171"/>
      <c r="F260" s="139"/>
      <c r="G260" s="139"/>
      <c r="H260" s="139"/>
      <c r="I260" s="139"/>
      <c r="J260" s="93">
        <f>SUM(J25+J43+J61+J79+J97+J115+J133+J151+J169+J187+J205+J223+J241+J259)/14</f>
        <v>88.058621197262326</v>
      </c>
    </row>
  </sheetData>
  <mergeCells count="103">
    <mergeCell ref="J98:J99"/>
    <mergeCell ref="J7:J9"/>
    <mergeCell ref="D242:D243"/>
    <mergeCell ref="D224:D225"/>
    <mergeCell ref="D206:D207"/>
    <mergeCell ref="D188:D189"/>
    <mergeCell ref="D170:D171"/>
    <mergeCell ref="D152:D153"/>
    <mergeCell ref="J26:J27"/>
    <mergeCell ref="J44:J45"/>
    <mergeCell ref="J62:J63"/>
    <mergeCell ref="J206:J207"/>
    <mergeCell ref="J224:J225"/>
    <mergeCell ref="J242:J243"/>
    <mergeCell ref="J116:J117"/>
    <mergeCell ref="J134:J135"/>
    <mergeCell ref="J152:J153"/>
    <mergeCell ref="J170:J171"/>
    <mergeCell ref="D62:D63"/>
    <mergeCell ref="C206:C207"/>
    <mergeCell ref="E206:E207"/>
    <mergeCell ref="F206:F207"/>
    <mergeCell ref="G206:G207"/>
    <mergeCell ref="J188:J189"/>
    <mergeCell ref="B242:B243"/>
    <mergeCell ref="C242:C243"/>
    <mergeCell ref="E242:E243"/>
    <mergeCell ref="F242:F243"/>
    <mergeCell ref="G242:G243"/>
    <mergeCell ref="B224:B225"/>
    <mergeCell ref="C224:C225"/>
    <mergeCell ref="E224:E225"/>
    <mergeCell ref="F224:F225"/>
    <mergeCell ref="G224:G225"/>
    <mergeCell ref="B206:B207"/>
    <mergeCell ref="B170:B171"/>
    <mergeCell ref="C170:C171"/>
    <mergeCell ref="E170:E171"/>
    <mergeCell ref="F170:F171"/>
    <mergeCell ref="G170:G171"/>
    <mergeCell ref="B188:B189"/>
    <mergeCell ref="C188:C189"/>
    <mergeCell ref="E188:E189"/>
    <mergeCell ref="F188:F189"/>
    <mergeCell ref="G188:G189"/>
    <mergeCell ref="B134:B135"/>
    <mergeCell ref="C134:C135"/>
    <mergeCell ref="E134:E135"/>
    <mergeCell ref="F134:F135"/>
    <mergeCell ref="G134:G135"/>
    <mergeCell ref="D134:D135"/>
    <mergeCell ref="B152:B153"/>
    <mergeCell ref="C152:C153"/>
    <mergeCell ref="E152:E153"/>
    <mergeCell ref="F152:F153"/>
    <mergeCell ref="G152:G153"/>
    <mergeCell ref="B98:B99"/>
    <mergeCell ref="C98:C99"/>
    <mergeCell ref="E98:E99"/>
    <mergeCell ref="F98:F99"/>
    <mergeCell ref="G98:G99"/>
    <mergeCell ref="D98:D99"/>
    <mergeCell ref="B116:B117"/>
    <mergeCell ref="C116:C117"/>
    <mergeCell ref="E116:E117"/>
    <mergeCell ref="F116:F117"/>
    <mergeCell ref="G116:G117"/>
    <mergeCell ref="D116:D117"/>
    <mergeCell ref="B1:E1"/>
    <mergeCell ref="B2:E2"/>
    <mergeCell ref="B4:I4"/>
    <mergeCell ref="A6:I6"/>
    <mergeCell ref="F7:I7"/>
    <mergeCell ref="B26:B27"/>
    <mergeCell ref="C26:C27"/>
    <mergeCell ref="E26:E27"/>
    <mergeCell ref="F26:F27"/>
    <mergeCell ref="G26:G27"/>
    <mergeCell ref="D26:D27"/>
    <mergeCell ref="B80:B81"/>
    <mergeCell ref="C80:C81"/>
    <mergeCell ref="D80:D81"/>
    <mergeCell ref="E80:E81"/>
    <mergeCell ref="F80:F81"/>
    <mergeCell ref="G80:G81"/>
    <mergeCell ref="J80:J81"/>
    <mergeCell ref="B8:B9"/>
    <mergeCell ref="C8:C9"/>
    <mergeCell ref="E8:E9"/>
    <mergeCell ref="F8:F9"/>
    <mergeCell ref="G8:G9"/>
    <mergeCell ref="D8:D9"/>
    <mergeCell ref="B44:B45"/>
    <mergeCell ref="C44:C45"/>
    <mergeCell ref="E44:E45"/>
    <mergeCell ref="F44:F45"/>
    <mergeCell ref="G44:G45"/>
    <mergeCell ref="D44:D45"/>
    <mergeCell ref="B62:B63"/>
    <mergeCell ref="C62:C63"/>
    <mergeCell ref="E62:E63"/>
    <mergeCell ref="F62:F63"/>
    <mergeCell ref="G62:G63"/>
  </mergeCells>
  <pageMargins left="0.7" right="0.7" top="0.75" bottom="0.75" header="0.3" footer="0.3"/>
  <pageSetup paperSize="9" scale="7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topLeftCell="A226" zoomScaleNormal="100" workbookViewId="0">
      <selection activeCell="M8" sqref="M8"/>
    </sheetView>
  </sheetViews>
  <sheetFormatPr defaultRowHeight="15" x14ac:dyDescent="0.25"/>
  <cols>
    <col min="1" max="1" width="18.85546875" customWidth="1"/>
    <col min="2" max="2" width="8.85546875" customWidth="1"/>
    <col min="4" max="4" width="4.7109375" customWidth="1"/>
    <col min="5" max="5" width="59.28515625" customWidth="1"/>
    <col min="6" max="6" width="4.7109375" customWidth="1"/>
    <col min="7" max="8" width="4.85546875" customWidth="1"/>
    <col min="9" max="10" width="4.7109375" customWidth="1"/>
  </cols>
  <sheetData>
    <row r="1" spans="1:10" ht="15.75" x14ac:dyDescent="0.25">
      <c r="B1" s="279" t="s">
        <v>0</v>
      </c>
      <c r="C1" s="279"/>
      <c r="D1" s="279"/>
      <c r="E1" s="279"/>
      <c r="F1" s="172"/>
      <c r="G1" s="172"/>
      <c r="H1" s="172"/>
      <c r="I1" s="172"/>
    </row>
    <row r="2" spans="1:10" ht="15.75" x14ac:dyDescent="0.25">
      <c r="B2" s="279" t="s">
        <v>437</v>
      </c>
      <c r="C2" s="279"/>
      <c r="D2" s="279"/>
      <c r="E2" s="279"/>
      <c r="F2" s="173"/>
      <c r="G2" s="148"/>
      <c r="H2" s="148"/>
      <c r="I2" s="148"/>
    </row>
    <row r="3" spans="1:10" x14ac:dyDescent="0.25">
      <c r="C3" s="132"/>
      <c r="D3" s="132"/>
      <c r="F3" s="174"/>
      <c r="G3" s="128"/>
      <c r="H3" s="128"/>
      <c r="I3" s="128"/>
    </row>
    <row r="4" spans="1:10" x14ac:dyDescent="0.25">
      <c r="B4" s="282" t="s">
        <v>385</v>
      </c>
      <c r="C4" s="282"/>
      <c r="D4" s="282"/>
      <c r="E4" s="282"/>
      <c r="F4" s="282"/>
      <c r="G4" s="282"/>
      <c r="H4" s="282"/>
      <c r="I4" s="282"/>
    </row>
    <row r="5" spans="1:10" ht="15.75" thickBot="1" x14ac:dyDescent="0.3">
      <c r="C5" s="132"/>
      <c r="D5" s="132"/>
      <c r="F5" s="174"/>
      <c r="G5" s="128"/>
      <c r="H5" s="128"/>
      <c r="I5" s="128"/>
    </row>
    <row r="6" spans="1:10" ht="15.75" thickBot="1" x14ac:dyDescent="0.3">
      <c r="A6" s="270" t="s">
        <v>59</v>
      </c>
      <c r="B6" s="271"/>
      <c r="C6" s="271"/>
      <c r="D6" s="271"/>
      <c r="E6" s="271"/>
      <c r="F6" s="271"/>
      <c r="G6" s="271"/>
      <c r="H6" s="271"/>
      <c r="I6" s="271"/>
      <c r="J6" s="72"/>
    </row>
    <row r="7" spans="1:10" ht="84.75" thickBot="1" x14ac:dyDescent="0.3">
      <c r="A7" s="194" t="s">
        <v>1</v>
      </c>
      <c r="B7" s="195" t="s">
        <v>2</v>
      </c>
      <c r="C7" s="195" t="s">
        <v>3</v>
      </c>
      <c r="D7" s="195" t="s">
        <v>92</v>
      </c>
      <c r="E7" s="195" t="s">
        <v>4</v>
      </c>
      <c r="F7" s="316" t="s">
        <v>5</v>
      </c>
      <c r="G7" s="317"/>
      <c r="H7" s="317"/>
      <c r="I7" s="317"/>
      <c r="J7" s="276" t="s">
        <v>62</v>
      </c>
    </row>
    <row r="8" spans="1:10" s="197" customFormat="1" ht="24" customHeight="1" x14ac:dyDescent="0.2">
      <c r="A8" s="134" t="s">
        <v>135</v>
      </c>
      <c r="B8" s="314">
        <v>33</v>
      </c>
      <c r="C8" s="314">
        <v>18</v>
      </c>
      <c r="D8" s="314">
        <v>54</v>
      </c>
      <c r="E8" s="261"/>
      <c r="F8" s="259">
        <v>3</v>
      </c>
      <c r="G8" s="259">
        <v>2</v>
      </c>
      <c r="H8" s="135">
        <v>1</v>
      </c>
      <c r="I8" s="135">
        <v>0</v>
      </c>
      <c r="J8" s="322"/>
    </row>
    <row r="9" spans="1:10" s="197" customFormat="1" ht="12.75" thickBot="1" x14ac:dyDescent="0.25">
      <c r="A9" s="131" t="s">
        <v>23</v>
      </c>
      <c r="B9" s="315"/>
      <c r="C9" s="315"/>
      <c r="D9" s="315"/>
      <c r="E9" s="262"/>
      <c r="F9" s="267"/>
      <c r="G9" s="267"/>
      <c r="H9" s="135"/>
      <c r="I9" s="135"/>
      <c r="J9" s="323"/>
    </row>
    <row r="10" spans="1:10" ht="15.75" thickBot="1" x14ac:dyDescent="0.3">
      <c r="A10" s="121"/>
      <c r="B10" s="4"/>
      <c r="C10" s="4"/>
      <c r="D10" s="7">
        <v>1</v>
      </c>
      <c r="E10" s="169" t="s">
        <v>9</v>
      </c>
      <c r="F10" s="175">
        <v>18</v>
      </c>
      <c r="G10" s="175"/>
      <c r="H10" s="175"/>
      <c r="I10" s="175"/>
      <c r="J10" s="68">
        <f>SUM((F10*3+G10*2+H10*1+I10*0)*100/54)</f>
        <v>100</v>
      </c>
    </row>
    <row r="11" spans="1:10" ht="23.25" thickBot="1" x14ac:dyDescent="0.3">
      <c r="A11" s="121"/>
      <c r="B11" s="4"/>
      <c r="C11" s="4"/>
      <c r="D11" s="7">
        <v>2</v>
      </c>
      <c r="E11" s="169" t="s">
        <v>123</v>
      </c>
      <c r="F11" s="175">
        <v>18</v>
      </c>
      <c r="G11" s="175"/>
      <c r="H11" s="175"/>
      <c r="I11" s="175"/>
      <c r="J11" s="68">
        <f t="shared" ref="J11:J24" si="0">SUM((F11*3+G11*2+H11*1+I11*0)*100/54)</f>
        <v>100</v>
      </c>
    </row>
    <row r="12" spans="1:10" ht="15.75" thickBot="1" x14ac:dyDescent="0.3">
      <c r="A12" s="121"/>
      <c r="B12" s="4"/>
      <c r="C12" s="4"/>
      <c r="D12" s="7">
        <v>3</v>
      </c>
      <c r="E12" s="169" t="s">
        <v>11</v>
      </c>
      <c r="F12" s="175">
        <v>17</v>
      </c>
      <c r="G12" s="175">
        <v>1</v>
      </c>
      <c r="H12" s="175"/>
      <c r="I12" s="175"/>
      <c r="J12" s="68">
        <f t="shared" si="0"/>
        <v>98.148148148148152</v>
      </c>
    </row>
    <row r="13" spans="1:10" ht="15.75" thickBot="1" x14ac:dyDescent="0.3">
      <c r="A13" s="121"/>
      <c r="B13" s="4"/>
      <c r="C13" s="4"/>
      <c r="D13" s="7">
        <v>4</v>
      </c>
      <c r="E13" s="169" t="s">
        <v>12</v>
      </c>
      <c r="F13" s="175">
        <v>17</v>
      </c>
      <c r="G13" s="175">
        <v>1</v>
      </c>
      <c r="H13" s="175"/>
      <c r="I13" s="175"/>
      <c r="J13" s="68">
        <f t="shared" si="0"/>
        <v>98.148148148148152</v>
      </c>
    </row>
    <row r="14" spans="1:10" ht="15.75" thickBot="1" x14ac:dyDescent="0.3">
      <c r="A14" s="121"/>
      <c r="B14" s="4"/>
      <c r="C14" s="4"/>
      <c r="D14" s="7">
        <v>5</v>
      </c>
      <c r="E14" s="169" t="s">
        <v>13</v>
      </c>
      <c r="F14" s="175">
        <v>18</v>
      </c>
      <c r="G14" s="175"/>
      <c r="H14" s="175"/>
      <c r="I14" s="175"/>
      <c r="J14" s="68">
        <f t="shared" si="0"/>
        <v>100</v>
      </c>
    </row>
    <row r="15" spans="1:10" ht="15.75" thickBot="1" x14ac:dyDescent="0.3">
      <c r="A15" s="121"/>
      <c r="B15" s="4"/>
      <c r="C15" s="4"/>
      <c r="D15" s="7">
        <v>6</v>
      </c>
      <c r="E15" s="169" t="s">
        <v>14</v>
      </c>
      <c r="F15" s="175">
        <v>18</v>
      </c>
      <c r="G15" s="175"/>
      <c r="H15" s="175"/>
      <c r="I15" s="175"/>
      <c r="J15" s="68">
        <f t="shared" si="0"/>
        <v>100</v>
      </c>
    </row>
    <row r="16" spans="1:10" ht="15.75" thickBot="1" x14ac:dyDescent="0.3">
      <c r="A16" s="121"/>
      <c r="B16" s="4"/>
      <c r="C16" s="4"/>
      <c r="D16" s="7">
        <v>7</v>
      </c>
      <c r="E16" s="169" t="s">
        <v>124</v>
      </c>
      <c r="F16" s="175">
        <v>18</v>
      </c>
      <c r="G16" s="175"/>
      <c r="H16" s="175"/>
      <c r="I16" s="175"/>
      <c r="J16" s="68">
        <f t="shared" si="0"/>
        <v>100</v>
      </c>
    </row>
    <row r="17" spans="1:10" ht="15.75" thickBot="1" x14ac:dyDescent="0.3">
      <c r="A17" s="121"/>
      <c r="B17" s="4"/>
      <c r="C17" s="4"/>
      <c r="D17" s="7">
        <v>8</v>
      </c>
      <c r="E17" s="169" t="s">
        <v>96</v>
      </c>
      <c r="F17" s="175">
        <v>18</v>
      </c>
      <c r="G17" s="175"/>
      <c r="H17" s="175"/>
      <c r="I17" s="175"/>
      <c r="J17" s="68">
        <f t="shared" si="0"/>
        <v>100</v>
      </c>
    </row>
    <row r="18" spans="1:10" ht="15.75" thickBot="1" x14ac:dyDescent="0.3">
      <c r="A18" s="121"/>
      <c r="B18" s="4"/>
      <c r="C18" s="4"/>
      <c r="D18" s="7">
        <v>9</v>
      </c>
      <c r="E18" s="169" t="s">
        <v>15</v>
      </c>
      <c r="F18" s="175">
        <v>17</v>
      </c>
      <c r="G18" s="175">
        <v>1</v>
      </c>
      <c r="H18" s="175"/>
      <c r="I18" s="175"/>
      <c r="J18" s="68">
        <f t="shared" si="0"/>
        <v>98.148148148148152</v>
      </c>
    </row>
    <row r="19" spans="1:10" ht="23.25" thickBot="1" x14ac:dyDescent="0.3">
      <c r="A19" s="121"/>
      <c r="B19" s="4"/>
      <c r="C19" s="4"/>
      <c r="D19" s="7">
        <v>10</v>
      </c>
      <c r="E19" s="169" t="s">
        <v>16</v>
      </c>
      <c r="F19" s="175">
        <v>18</v>
      </c>
      <c r="G19" s="175"/>
      <c r="H19" s="175"/>
      <c r="I19" s="175"/>
      <c r="J19" s="68">
        <f t="shared" si="0"/>
        <v>100</v>
      </c>
    </row>
    <row r="20" spans="1:10" ht="15.75" thickBot="1" x14ac:dyDescent="0.3">
      <c r="A20" s="121"/>
      <c r="B20" s="4"/>
      <c r="C20" s="4"/>
      <c r="D20" s="7">
        <v>11</v>
      </c>
      <c r="E20" s="169" t="s">
        <v>20</v>
      </c>
      <c r="F20" s="175">
        <v>18</v>
      </c>
      <c r="G20" s="175"/>
      <c r="H20" s="175"/>
      <c r="I20" s="175"/>
      <c r="J20" s="68">
        <f t="shared" si="0"/>
        <v>100</v>
      </c>
    </row>
    <row r="21" spans="1:10" ht="15.75" thickBot="1" x14ac:dyDescent="0.3">
      <c r="A21" s="121"/>
      <c r="B21" s="4"/>
      <c r="C21" s="4"/>
      <c r="D21" s="7">
        <v>12</v>
      </c>
      <c r="E21" s="169" t="s">
        <v>22</v>
      </c>
      <c r="F21" s="175">
        <v>18</v>
      </c>
      <c r="G21" s="175"/>
      <c r="H21" s="175"/>
      <c r="I21" s="175"/>
      <c r="J21" s="68">
        <f t="shared" si="0"/>
        <v>100</v>
      </c>
    </row>
    <row r="22" spans="1:10" ht="15.75" thickBot="1" x14ac:dyDescent="0.3">
      <c r="A22" s="121"/>
      <c r="B22" s="4"/>
      <c r="C22" s="4"/>
      <c r="D22" s="7">
        <v>13</v>
      </c>
      <c r="E22" s="169" t="s">
        <v>17</v>
      </c>
      <c r="F22" s="175">
        <v>17</v>
      </c>
      <c r="G22" s="175">
        <v>1</v>
      </c>
      <c r="H22" s="175"/>
      <c r="I22" s="175"/>
      <c r="J22" s="68">
        <f t="shared" si="0"/>
        <v>98.148148148148152</v>
      </c>
    </row>
    <row r="23" spans="1:10" ht="15.75" thickBot="1" x14ac:dyDescent="0.3">
      <c r="A23" s="121"/>
      <c r="B23" s="4"/>
      <c r="C23" s="4"/>
      <c r="D23" s="7">
        <v>14</v>
      </c>
      <c r="E23" s="169" t="s">
        <v>18</v>
      </c>
      <c r="F23" s="175">
        <v>18</v>
      </c>
      <c r="G23" s="175"/>
      <c r="H23" s="175"/>
      <c r="I23" s="175"/>
      <c r="J23" s="68">
        <f t="shared" si="0"/>
        <v>100</v>
      </c>
    </row>
    <row r="24" spans="1:10" ht="15.75" thickBot="1" x14ac:dyDescent="0.3">
      <c r="A24" s="121"/>
      <c r="B24" s="4"/>
      <c r="C24" s="4"/>
      <c r="D24" s="7">
        <v>15</v>
      </c>
      <c r="E24" s="169" t="s">
        <v>19</v>
      </c>
      <c r="F24" s="175">
        <v>18</v>
      </c>
      <c r="G24" s="175"/>
      <c r="H24" s="175"/>
      <c r="I24" s="175"/>
      <c r="J24" s="68">
        <f t="shared" si="0"/>
        <v>100</v>
      </c>
    </row>
    <row r="25" spans="1:10" ht="15.75" thickBot="1" x14ac:dyDescent="0.3">
      <c r="A25" s="121"/>
      <c r="B25" s="4"/>
      <c r="C25" s="4"/>
      <c r="D25" s="7"/>
      <c r="E25" s="147" t="s">
        <v>6</v>
      </c>
      <c r="F25" s="198">
        <f>SUM(F10:F24)/15</f>
        <v>17.733333333333334</v>
      </c>
      <c r="G25" s="198">
        <f t="shared" ref="G25:I25" si="1">SUM(G10:G24)/15</f>
        <v>0.26666666666666666</v>
      </c>
      <c r="H25" s="198">
        <f t="shared" si="1"/>
        <v>0</v>
      </c>
      <c r="I25" s="198">
        <f t="shared" si="1"/>
        <v>0</v>
      </c>
      <c r="J25" s="80">
        <f>SUM(J10:J24)/15</f>
        <v>99.506172839506178</v>
      </c>
    </row>
    <row r="26" spans="1:10" s="126" customFormat="1" ht="24" customHeight="1" x14ac:dyDescent="0.2">
      <c r="A26" s="134" t="s">
        <v>136</v>
      </c>
      <c r="B26" s="314">
        <v>33</v>
      </c>
      <c r="C26" s="314">
        <v>12</v>
      </c>
      <c r="D26" s="314">
        <v>36</v>
      </c>
      <c r="E26" s="261"/>
      <c r="F26" s="259">
        <v>3</v>
      </c>
      <c r="G26" s="259">
        <v>2</v>
      </c>
      <c r="H26" s="135">
        <v>1</v>
      </c>
      <c r="I26" s="135">
        <v>0</v>
      </c>
      <c r="J26" s="263" t="s">
        <v>62</v>
      </c>
    </row>
    <row r="27" spans="1:10" s="126" customFormat="1" ht="16.899999999999999" customHeight="1" thickBot="1" x14ac:dyDescent="0.25">
      <c r="A27" s="131" t="s">
        <v>128</v>
      </c>
      <c r="B27" s="315"/>
      <c r="C27" s="315"/>
      <c r="D27" s="315"/>
      <c r="E27" s="262"/>
      <c r="F27" s="267"/>
      <c r="G27" s="267"/>
      <c r="H27" s="135"/>
      <c r="I27" s="135"/>
      <c r="J27" s="264"/>
    </row>
    <row r="28" spans="1:10" ht="15.75" thickBot="1" x14ac:dyDescent="0.3">
      <c r="A28" s="121"/>
      <c r="B28" s="4"/>
      <c r="C28" s="4"/>
      <c r="D28" s="7">
        <v>1</v>
      </c>
      <c r="E28" s="169" t="s">
        <v>9</v>
      </c>
      <c r="F28" s="175">
        <v>12</v>
      </c>
      <c r="G28" s="175"/>
      <c r="H28" s="175"/>
      <c r="I28" s="175"/>
      <c r="J28" s="68">
        <f>SUM((F28*3+G28*2+H28*1+I28*0)*100/36)</f>
        <v>100</v>
      </c>
    </row>
    <row r="29" spans="1:10" ht="23.25" thickBot="1" x14ac:dyDescent="0.3">
      <c r="A29" s="121"/>
      <c r="B29" s="4"/>
      <c r="C29" s="4"/>
      <c r="D29" s="7">
        <v>2</v>
      </c>
      <c r="E29" s="169" t="s">
        <v>123</v>
      </c>
      <c r="F29" s="175">
        <v>12</v>
      </c>
      <c r="G29" s="175"/>
      <c r="H29" s="175"/>
      <c r="I29" s="175"/>
      <c r="J29" s="68">
        <f t="shared" ref="J29:J42" si="2">SUM((F29*3+G29*2+H29*1+I29*0)*100/36)</f>
        <v>100</v>
      </c>
    </row>
    <row r="30" spans="1:10" ht="15.75" thickBot="1" x14ac:dyDescent="0.3">
      <c r="A30" s="121"/>
      <c r="B30" s="4"/>
      <c r="C30" s="4"/>
      <c r="D30" s="7">
        <v>3</v>
      </c>
      <c r="E30" s="169" t="s">
        <v>11</v>
      </c>
      <c r="F30" s="175">
        <v>11</v>
      </c>
      <c r="G30" s="175">
        <v>1</v>
      </c>
      <c r="H30" s="175"/>
      <c r="I30" s="175"/>
      <c r="J30" s="68">
        <f t="shared" si="2"/>
        <v>97.222222222222229</v>
      </c>
    </row>
    <row r="31" spans="1:10" ht="15.75" thickBot="1" x14ac:dyDescent="0.3">
      <c r="A31" s="121"/>
      <c r="B31" s="4"/>
      <c r="C31" s="4"/>
      <c r="D31" s="7">
        <v>4</v>
      </c>
      <c r="E31" s="169" t="s">
        <v>12</v>
      </c>
      <c r="F31" s="175">
        <v>12</v>
      </c>
      <c r="G31" s="175"/>
      <c r="H31" s="175"/>
      <c r="I31" s="175"/>
      <c r="J31" s="68">
        <f t="shared" si="2"/>
        <v>100</v>
      </c>
    </row>
    <row r="32" spans="1:10" ht="15.75" thickBot="1" x14ac:dyDescent="0.3">
      <c r="A32" s="121"/>
      <c r="B32" s="4"/>
      <c r="C32" s="4"/>
      <c r="D32" s="7">
        <v>5</v>
      </c>
      <c r="E32" s="169" t="s">
        <v>13</v>
      </c>
      <c r="F32" s="175">
        <v>12</v>
      </c>
      <c r="G32" s="175"/>
      <c r="H32" s="175"/>
      <c r="I32" s="175"/>
      <c r="J32" s="68">
        <f t="shared" si="2"/>
        <v>100</v>
      </c>
    </row>
    <row r="33" spans="1:10" ht="15.75" thickBot="1" x14ac:dyDescent="0.3">
      <c r="A33" s="121"/>
      <c r="B33" s="4"/>
      <c r="C33" s="4"/>
      <c r="D33" s="7">
        <v>6</v>
      </c>
      <c r="E33" s="169" t="s">
        <v>14</v>
      </c>
      <c r="F33" s="175">
        <v>12</v>
      </c>
      <c r="G33" s="175"/>
      <c r="H33" s="175"/>
      <c r="I33" s="175"/>
      <c r="J33" s="68">
        <f t="shared" si="2"/>
        <v>100</v>
      </c>
    </row>
    <row r="34" spans="1:10" ht="15.75" thickBot="1" x14ac:dyDescent="0.3">
      <c r="A34" s="121"/>
      <c r="B34" s="4"/>
      <c r="C34" s="4"/>
      <c r="D34" s="7">
        <v>7</v>
      </c>
      <c r="E34" s="169" t="s">
        <v>124</v>
      </c>
      <c r="F34" s="175">
        <v>12</v>
      </c>
      <c r="G34" s="175"/>
      <c r="H34" s="175"/>
      <c r="I34" s="175"/>
      <c r="J34" s="68">
        <f t="shared" si="2"/>
        <v>100</v>
      </c>
    </row>
    <row r="35" spans="1:10" ht="15.75" thickBot="1" x14ac:dyDescent="0.3">
      <c r="A35" s="121"/>
      <c r="B35" s="4"/>
      <c r="C35" s="4"/>
      <c r="D35" s="7">
        <v>8</v>
      </c>
      <c r="E35" s="169" t="s">
        <v>96</v>
      </c>
      <c r="F35" s="175">
        <v>11</v>
      </c>
      <c r="G35" s="175">
        <v>1</v>
      </c>
      <c r="H35" s="175"/>
      <c r="I35" s="175"/>
      <c r="J35" s="68">
        <f t="shared" si="2"/>
        <v>97.222222222222229</v>
      </c>
    </row>
    <row r="36" spans="1:10" ht="15.75" thickBot="1" x14ac:dyDescent="0.3">
      <c r="A36" s="121"/>
      <c r="B36" s="4"/>
      <c r="C36" s="4"/>
      <c r="D36" s="7">
        <v>9</v>
      </c>
      <c r="E36" s="169" t="s">
        <v>15</v>
      </c>
      <c r="F36" s="175">
        <v>12</v>
      </c>
      <c r="G36" s="175"/>
      <c r="H36" s="175"/>
      <c r="I36" s="175"/>
      <c r="J36" s="68">
        <f t="shared" si="2"/>
        <v>100</v>
      </c>
    </row>
    <row r="37" spans="1:10" ht="23.25" thickBot="1" x14ac:dyDescent="0.3">
      <c r="A37" s="121"/>
      <c r="B37" s="4"/>
      <c r="C37" s="4"/>
      <c r="D37" s="7">
        <v>10</v>
      </c>
      <c r="E37" s="169" t="s">
        <v>16</v>
      </c>
      <c r="F37" s="175">
        <v>12</v>
      </c>
      <c r="G37" s="175"/>
      <c r="H37" s="175"/>
      <c r="I37" s="175"/>
      <c r="J37" s="68">
        <f t="shared" si="2"/>
        <v>100</v>
      </c>
    </row>
    <row r="38" spans="1:10" ht="15.75" thickBot="1" x14ac:dyDescent="0.3">
      <c r="A38" s="121"/>
      <c r="B38" s="4"/>
      <c r="C38" s="4"/>
      <c r="D38" s="7">
        <v>11</v>
      </c>
      <c r="E38" s="169" t="s">
        <v>20</v>
      </c>
      <c r="F38" s="175">
        <v>11</v>
      </c>
      <c r="G38" s="175">
        <v>1</v>
      </c>
      <c r="H38" s="175"/>
      <c r="I38" s="175"/>
      <c r="J38" s="68">
        <f t="shared" si="2"/>
        <v>97.222222222222229</v>
      </c>
    </row>
    <row r="39" spans="1:10" ht="15.75" thickBot="1" x14ac:dyDescent="0.3">
      <c r="A39" s="121"/>
      <c r="B39" s="4"/>
      <c r="C39" s="4"/>
      <c r="D39" s="7">
        <v>12</v>
      </c>
      <c r="E39" s="169" t="s">
        <v>22</v>
      </c>
      <c r="F39" s="175">
        <v>12</v>
      </c>
      <c r="G39" s="175"/>
      <c r="H39" s="175"/>
      <c r="I39" s="175"/>
      <c r="J39" s="68">
        <f t="shared" si="2"/>
        <v>100</v>
      </c>
    </row>
    <row r="40" spans="1:10" ht="15.75" thickBot="1" x14ac:dyDescent="0.3">
      <c r="A40" s="121"/>
      <c r="B40" s="4"/>
      <c r="C40" s="4"/>
      <c r="D40" s="7">
        <v>13</v>
      </c>
      <c r="E40" s="169" t="s">
        <v>17</v>
      </c>
      <c r="F40" s="175">
        <v>12</v>
      </c>
      <c r="G40" s="175"/>
      <c r="H40" s="175"/>
      <c r="I40" s="175"/>
      <c r="J40" s="68">
        <f t="shared" si="2"/>
        <v>100</v>
      </c>
    </row>
    <row r="41" spans="1:10" ht="15.75" thickBot="1" x14ac:dyDescent="0.3">
      <c r="A41" s="121"/>
      <c r="B41" s="4"/>
      <c r="C41" s="4"/>
      <c r="D41" s="7">
        <v>14</v>
      </c>
      <c r="E41" s="169" t="s">
        <v>18</v>
      </c>
      <c r="F41" s="175">
        <v>11</v>
      </c>
      <c r="G41" s="175">
        <v>1</v>
      </c>
      <c r="H41" s="175"/>
      <c r="I41" s="175"/>
      <c r="J41" s="68">
        <f t="shared" si="2"/>
        <v>97.222222222222229</v>
      </c>
    </row>
    <row r="42" spans="1:10" ht="15.75" thickBot="1" x14ac:dyDescent="0.3">
      <c r="A42" s="121"/>
      <c r="B42" s="4"/>
      <c r="C42" s="4"/>
      <c r="D42" s="7">
        <v>15</v>
      </c>
      <c r="E42" s="169" t="s">
        <v>19</v>
      </c>
      <c r="F42" s="175">
        <v>12</v>
      </c>
      <c r="G42" s="175"/>
      <c r="H42" s="175"/>
      <c r="I42" s="175"/>
      <c r="J42" s="68">
        <f t="shared" si="2"/>
        <v>100</v>
      </c>
    </row>
    <row r="43" spans="1:10" ht="15.75" thickBot="1" x14ac:dyDescent="0.3">
      <c r="A43" s="121"/>
      <c r="B43" s="4"/>
      <c r="C43" s="4"/>
      <c r="D43" s="7"/>
      <c r="E43" s="147" t="s">
        <v>6</v>
      </c>
      <c r="F43" s="198">
        <f>SUM(F28:F42)/15</f>
        <v>11.733333333333333</v>
      </c>
      <c r="G43" s="198">
        <f t="shared" ref="G43:I43" si="3">SUM(G28:G42)/15</f>
        <v>0.26666666666666666</v>
      </c>
      <c r="H43" s="198">
        <f t="shared" si="3"/>
        <v>0</v>
      </c>
      <c r="I43" s="198">
        <f t="shared" si="3"/>
        <v>0</v>
      </c>
      <c r="J43" s="80">
        <f>SUM(J28:J42)/15</f>
        <v>99.259259259259252</v>
      </c>
    </row>
    <row r="44" spans="1:10" s="197" customFormat="1" ht="24" x14ac:dyDescent="0.2">
      <c r="A44" s="134" t="s">
        <v>386</v>
      </c>
      <c r="B44" s="314">
        <v>33</v>
      </c>
      <c r="C44" s="314">
        <v>31</v>
      </c>
      <c r="D44" s="314">
        <v>93</v>
      </c>
      <c r="E44" s="261"/>
      <c r="F44" s="259">
        <v>3</v>
      </c>
      <c r="G44" s="259">
        <v>2</v>
      </c>
      <c r="H44" s="135">
        <v>1</v>
      </c>
      <c r="I44" s="135">
        <v>0</v>
      </c>
      <c r="J44" s="263" t="s">
        <v>62</v>
      </c>
    </row>
    <row r="45" spans="1:10" s="197" customFormat="1" ht="12.75" thickBot="1" x14ac:dyDescent="0.25">
      <c r="A45" s="234" t="s">
        <v>134</v>
      </c>
      <c r="B45" s="315"/>
      <c r="C45" s="315"/>
      <c r="D45" s="315"/>
      <c r="E45" s="262"/>
      <c r="F45" s="267"/>
      <c r="G45" s="267"/>
      <c r="H45" s="135"/>
      <c r="I45" s="135"/>
      <c r="J45" s="264"/>
    </row>
    <row r="46" spans="1:10" ht="15.75" thickBot="1" x14ac:dyDescent="0.3">
      <c r="A46" s="121"/>
      <c r="B46" s="4"/>
      <c r="C46" s="4"/>
      <c r="D46" s="7">
        <v>1</v>
      </c>
      <c r="E46" s="169" t="s">
        <v>9</v>
      </c>
      <c r="F46" s="175">
        <v>21</v>
      </c>
      <c r="G46" s="175">
        <v>5</v>
      </c>
      <c r="H46" s="175">
        <v>3</v>
      </c>
      <c r="I46" s="175">
        <v>2</v>
      </c>
      <c r="J46" s="68">
        <f>SUM((F46*3+G46*2+H46*1+I46*0)*100/93)</f>
        <v>81.72043010752688</v>
      </c>
    </row>
    <row r="47" spans="1:10" ht="23.25" thickBot="1" x14ac:dyDescent="0.3">
      <c r="A47" s="121"/>
      <c r="B47" s="4"/>
      <c r="C47" s="4"/>
      <c r="D47" s="7">
        <v>2</v>
      </c>
      <c r="E47" s="169" t="s">
        <v>123</v>
      </c>
      <c r="F47" s="175">
        <v>22</v>
      </c>
      <c r="G47" s="175">
        <v>7</v>
      </c>
      <c r="H47" s="175">
        <v>1</v>
      </c>
      <c r="I47" s="175">
        <v>1</v>
      </c>
      <c r="J47" s="68">
        <f t="shared" ref="J47:J60" si="4">SUM((F47*3+G47*2+H47*1+I47*0)*100/93)</f>
        <v>87.096774193548384</v>
      </c>
    </row>
    <row r="48" spans="1:10" ht="15.75" thickBot="1" x14ac:dyDescent="0.3">
      <c r="A48" s="121"/>
      <c r="B48" s="4"/>
      <c r="C48" s="4"/>
      <c r="D48" s="7">
        <v>3</v>
      </c>
      <c r="E48" s="169" t="s">
        <v>11</v>
      </c>
      <c r="F48" s="175">
        <v>24</v>
      </c>
      <c r="G48" s="175">
        <v>6</v>
      </c>
      <c r="H48" s="175">
        <v>1</v>
      </c>
      <c r="I48" s="175"/>
      <c r="J48" s="68">
        <f t="shared" si="4"/>
        <v>91.397849462365585</v>
      </c>
    </row>
    <row r="49" spans="1:10" ht="15.75" thickBot="1" x14ac:dyDescent="0.3">
      <c r="A49" s="121"/>
      <c r="B49" s="4"/>
      <c r="C49" s="4"/>
      <c r="D49" s="7">
        <v>4</v>
      </c>
      <c r="E49" s="169" t="s">
        <v>12</v>
      </c>
      <c r="F49" s="175">
        <v>21</v>
      </c>
      <c r="G49" s="175">
        <v>7</v>
      </c>
      <c r="H49" s="175">
        <v>3</v>
      </c>
      <c r="I49" s="175"/>
      <c r="J49" s="68">
        <f t="shared" si="4"/>
        <v>86.021505376344081</v>
      </c>
    </row>
    <row r="50" spans="1:10" ht="15.75" thickBot="1" x14ac:dyDescent="0.3">
      <c r="A50" s="121"/>
      <c r="B50" s="4"/>
      <c r="C50" s="4"/>
      <c r="D50" s="7">
        <v>5</v>
      </c>
      <c r="E50" s="169" t="s">
        <v>13</v>
      </c>
      <c r="F50" s="175">
        <v>19</v>
      </c>
      <c r="G50" s="175">
        <v>7</v>
      </c>
      <c r="H50" s="175">
        <v>2</v>
      </c>
      <c r="I50" s="175">
        <v>3</v>
      </c>
      <c r="J50" s="68">
        <f t="shared" si="4"/>
        <v>78.494623655913983</v>
      </c>
    </row>
    <row r="51" spans="1:10" ht="15.75" thickBot="1" x14ac:dyDescent="0.3">
      <c r="A51" s="121"/>
      <c r="B51" s="4"/>
      <c r="C51" s="4"/>
      <c r="D51" s="7">
        <v>6</v>
      </c>
      <c r="E51" s="169" t="s">
        <v>14</v>
      </c>
      <c r="F51" s="175">
        <v>22</v>
      </c>
      <c r="G51" s="175">
        <v>5</v>
      </c>
      <c r="H51" s="175">
        <v>3</v>
      </c>
      <c r="I51" s="175">
        <v>1</v>
      </c>
      <c r="J51" s="68">
        <f t="shared" si="4"/>
        <v>84.946236559139791</v>
      </c>
    </row>
    <row r="52" spans="1:10" ht="15.75" thickBot="1" x14ac:dyDescent="0.3">
      <c r="A52" s="121"/>
      <c r="B52" s="4"/>
      <c r="C52" s="4"/>
      <c r="D52" s="7">
        <v>7</v>
      </c>
      <c r="E52" s="169" t="s">
        <v>124</v>
      </c>
      <c r="F52" s="175">
        <v>21</v>
      </c>
      <c r="G52" s="175">
        <v>7</v>
      </c>
      <c r="H52" s="175">
        <v>3</v>
      </c>
      <c r="I52" s="175"/>
      <c r="J52" s="68">
        <f t="shared" si="4"/>
        <v>86.021505376344081</v>
      </c>
    </row>
    <row r="53" spans="1:10" ht="15.75" thickBot="1" x14ac:dyDescent="0.3">
      <c r="A53" s="121"/>
      <c r="B53" s="4"/>
      <c r="C53" s="4"/>
      <c r="D53" s="7">
        <v>8</v>
      </c>
      <c r="E53" s="169" t="s">
        <v>96</v>
      </c>
      <c r="F53" s="175">
        <v>21</v>
      </c>
      <c r="G53" s="175">
        <v>5</v>
      </c>
      <c r="H53" s="175">
        <v>3</v>
      </c>
      <c r="I53" s="175">
        <v>2</v>
      </c>
      <c r="J53" s="68">
        <f t="shared" si="4"/>
        <v>81.72043010752688</v>
      </c>
    </row>
    <row r="54" spans="1:10" ht="15.75" thickBot="1" x14ac:dyDescent="0.3">
      <c r="A54" s="121"/>
      <c r="B54" s="4"/>
      <c r="C54" s="4"/>
      <c r="D54" s="7">
        <v>9</v>
      </c>
      <c r="E54" s="169" t="s">
        <v>15</v>
      </c>
      <c r="F54" s="175">
        <v>21</v>
      </c>
      <c r="G54" s="175">
        <v>5</v>
      </c>
      <c r="H54" s="175">
        <v>4</v>
      </c>
      <c r="I54" s="175">
        <v>1</v>
      </c>
      <c r="J54" s="68">
        <f t="shared" si="4"/>
        <v>82.795698924731184</v>
      </c>
    </row>
    <row r="55" spans="1:10" ht="23.25" thickBot="1" x14ac:dyDescent="0.3">
      <c r="A55" s="121"/>
      <c r="B55" s="4"/>
      <c r="C55" s="4"/>
      <c r="D55" s="7">
        <v>10</v>
      </c>
      <c r="E55" s="169" t="s">
        <v>16</v>
      </c>
      <c r="F55" s="175">
        <v>20</v>
      </c>
      <c r="G55" s="175">
        <v>5</v>
      </c>
      <c r="H55" s="175">
        <v>3</v>
      </c>
      <c r="I55" s="175">
        <v>3</v>
      </c>
      <c r="J55" s="68">
        <f t="shared" si="4"/>
        <v>78.494623655913983</v>
      </c>
    </row>
    <row r="56" spans="1:10" ht="15.75" thickBot="1" x14ac:dyDescent="0.3">
      <c r="A56" s="121"/>
      <c r="B56" s="4"/>
      <c r="C56" s="4"/>
      <c r="D56" s="7">
        <v>11</v>
      </c>
      <c r="E56" s="169" t="s">
        <v>20</v>
      </c>
      <c r="F56" s="175">
        <v>19</v>
      </c>
      <c r="G56" s="175">
        <v>9</v>
      </c>
      <c r="H56" s="175">
        <v>2</v>
      </c>
      <c r="I56" s="175">
        <v>1</v>
      </c>
      <c r="J56" s="68">
        <f t="shared" si="4"/>
        <v>82.795698924731184</v>
      </c>
    </row>
    <row r="57" spans="1:10" ht="15.75" thickBot="1" x14ac:dyDescent="0.3">
      <c r="A57" s="121"/>
      <c r="B57" s="4"/>
      <c r="C57" s="4"/>
      <c r="D57" s="7">
        <v>12</v>
      </c>
      <c r="E57" s="169" t="s">
        <v>22</v>
      </c>
      <c r="F57" s="175">
        <v>17</v>
      </c>
      <c r="G57" s="175">
        <v>11</v>
      </c>
      <c r="H57" s="175">
        <v>3</v>
      </c>
      <c r="I57" s="175"/>
      <c r="J57" s="68">
        <f t="shared" si="4"/>
        <v>81.72043010752688</v>
      </c>
    </row>
    <row r="58" spans="1:10" ht="15.75" thickBot="1" x14ac:dyDescent="0.3">
      <c r="A58" s="121"/>
      <c r="B58" s="4"/>
      <c r="C58" s="4"/>
      <c r="D58" s="7">
        <v>13</v>
      </c>
      <c r="E58" s="169" t="s">
        <v>17</v>
      </c>
      <c r="F58" s="175">
        <v>23</v>
      </c>
      <c r="G58" s="175">
        <v>4</v>
      </c>
      <c r="H58" s="175"/>
      <c r="I58" s="175">
        <v>4</v>
      </c>
      <c r="J58" s="68">
        <f t="shared" si="4"/>
        <v>82.795698924731184</v>
      </c>
    </row>
    <row r="59" spans="1:10" ht="15.75" thickBot="1" x14ac:dyDescent="0.3">
      <c r="A59" s="121"/>
      <c r="B59" s="4"/>
      <c r="C59" s="4"/>
      <c r="D59" s="7">
        <v>14</v>
      </c>
      <c r="E59" s="169" t="s">
        <v>18</v>
      </c>
      <c r="F59" s="175">
        <v>24</v>
      </c>
      <c r="G59" s="175">
        <v>4</v>
      </c>
      <c r="H59" s="175">
        <v>3</v>
      </c>
      <c r="I59" s="175"/>
      <c r="J59" s="68">
        <f t="shared" si="4"/>
        <v>89.247311827956992</v>
      </c>
    </row>
    <row r="60" spans="1:10" ht="15.75" thickBot="1" x14ac:dyDescent="0.3">
      <c r="A60" s="121"/>
      <c r="B60" s="4"/>
      <c r="C60" s="4"/>
      <c r="D60" s="7">
        <v>15</v>
      </c>
      <c r="E60" s="169" t="s">
        <v>19</v>
      </c>
      <c r="F60" s="175">
        <v>22</v>
      </c>
      <c r="G60" s="175">
        <v>7</v>
      </c>
      <c r="H60" s="175">
        <v>2</v>
      </c>
      <c r="I60" s="175"/>
      <c r="J60" s="68">
        <f t="shared" si="4"/>
        <v>88.172043010752688</v>
      </c>
    </row>
    <row r="61" spans="1:10" ht="15.75" thickBot="1" x14ac:dyDescent="0.3">
      <c r="A61" s="121"/>
      <c r="B61" s="4"/>
      <c r="C61" s="4"/>
      <c r="D61" s="7"/>
      <c r="E61" s="147" t="s">
        <v>6</v>
      </c>
      <c r="F61" s="198">
        <f>SUM(F46:F60)/15</f>
        <v>21.133333333333333</v>
      </c>
      <c r="G61" s="198">
        <f t="shared" ref="G61:I61" si="5">SUM(G46:G60)/15</f>
        <v>6.2666666666666666</v>
      </c>
      <c r="H61" s="198">
        <f t="shared" si="5"/>
        <v>2.4</v>
      </c>
      <c r="I61" s="198">
        <f t="shared" si="5"/>
        <v>1.2</v>
      </c>
      <c r="J61" s="80">
        <f>SUM(J46:J60)/15</f>
        <v>84.229390681003593</v>
      </c>
    </row>
    <row r="62" spans="1:10" s="197" customFormat="1" ht="25.9" customHeight="1" x14ac:dyDescent="0.2">
      <c r="A62" s="134" t="s">
        <v>137</v>
      </c>
      <c r="B62" s="314">
        <v>33</v>
      </c>
      <c r="C62" s="314">
        <v>31</v>
      </c>
      <c r="D62" s="314">
        <v>93</v>
      </c>
      <c r="E62" s="261"/>
      <c r="F62" s="259">
        <v>3</v>
      </c>
      <c r="G62" s="259">
        <v>2</v>
      </c>
      <c r="H62" s="135">
        <v>1</v>
      </c>
      <c r="I62" s="135">
        <v>0</v>
      </c>
      <c r="J62" s="263" t="s">
        <v>62</v>
      </c>
    </row>
    <row r="63" spans="1:10" s="197" customFormat="1" ht="12.75" thickBot="1" x14ac:dyDescent="0.25">
      <c r="A63" s="131" t="s">
        <v>130</v>
      </c>
      <c r="B63" s="315"/>
      <c r="C63" s="315"/>
      <c r="D63" s="315"/>
      <c r="E63" s="262"/>
      <c r="F63" s="267"/>
      <c r="G63" s="267"/>
      <c r="H63" s="135"/>
      <c r="I63" s="135"/>
      <c r="J63" s="264"/>
    </row>
    <row r="64" spans="1:10" ht="15.75" thickBot="1" x14ac:dyDescent="0.3">
      <c r="A64" s="121"/>
      <c r="B64" s="4"/>
      <c r="C64" s="4"/>
      <c r="D64" s="7">
        <v>1</v>
      </c>
      <c r="E64" s="169" t="s">
        <v>9</v>
      </c>
      <c r="F64" s="175">
        <v>23</v>
      </c>
      <c r="G64" s="175">
        <v>6</v>
      </c>
      <c r="H64" s="175">
        <v>2</v>
      </c>
      <c r="I64" s="175"/>
      <c r="J64" s="68">
        <f>SUM((F64*3+G64*2+H64*1+I64*0)*100/93)</f>
        <v>89.247311827956992</v>
      </c>
    </row>
    <row r="65" spans="1:10" ht="23.25" thickBot="1" x14ac:dyDescent="0.3">
      <c r="A65" s="121"/>
      <c r="B65" s="4"/>
      <c r="C65" s="4"/>
      <c r="D65" s="7">
        <v>2</v>
      </c>
      <c r="E65" s="169" t="s">
        <v>123</v>
      </c>
      <c r="F65" s="175">
        <v>22</v>
      </c>
      <c r="G65" s="175">
        <v>4</v>
      </c>
      <c r="H65" s="175">
        <v>3</v>
      </c>
      <c r="I65" s="175">
        <v>2</v>
      </c>
      <c r="J65" s="68">
        <f t="shared" ref="J65:J78" si="6">SUM((F65*3+G65*2+H65*1+I65*0)*100/93)</f>
        <v>82.795698924731184</v>
      </c>
    </row>
    <row r="66" spans="1:10" ht="15.75" thickBot="1" x14ac:dyDescent="0.3">
      <c r="A66" s="121"/>
      <c r="B66" s="4"/>
      <c r="C66" s="4"/>
      <c r="D66" s="7">
        <v>3</v>
      </c>
      <c r="E66" s="169" t="s">
        <v>11</v>
      </c>
      <c r="F66" s="175">
        <v>27</v>
      </c>
      <c r="G66" s="175">
        <v>3</v>
      </c>
      <c r="H66" s="175"/>
      <c r="I66" s="175">
        <v>1</v>
      </c>
      <c r="J66" s="68">
        <f t="shared" si="6"/>
        <v>93.548387096774192</v>
      </c>
    </row>
    <row r="67" spans="1:10" ht="15.75" thickBot="1" x14ac:dyDescent="0.3">
      <c r="A67" s="121"/>
      <c r="B67" s="4"/>
      <c r="C67" s="4"/>
      <c r="D67" s="7">
        <v>4</v>
      </c>
      <c r="E67" s="169" t="s">
        <v>12</v>
      </c>
      <c r="F67" s="175">
        <v>25</v>
      </c>
      <c r="G67" s="175">
        <v>3</v>
      </c>
      <c r="H67" s="175">
        <v>2</v>
      </c>
      <c r="I67" s="175">
        <v>1</v>
      </c>
      <c r="J67" s="68">
        <f t="shared" si="6"/>
        <v>89.247311827956992</v>
      </c>
    </row>
    <row r="68" spans="1:10" ht="15.75" thickBot="1" x14ac:dyDescent="0.3">
      <c r="A68" s="121"/>
      <c r="B68" s="4"/>
      <c r="C68" s="4"/>
      <c r="D68" s="7">
        <v>5</v>
      </c>
      <c r="E68" s="169" t="s">
        <v>13</v>
      </c>
      <c r="F68" s="175">
        <v>23</v>
      </c>
      <c r="G68" s="175">
        <v>3</v>
      </c>
      <c r="H68" s="175">
        <v>5</v>
      </c>
      <c r="I68" s="175"/>
      <c r="J68" s="68">
        <f t="shared" si="6"/>
        <v>86.021505376344081</v>
      </c>
    </row>
    <row r="69" spans="1:10" ht="15.75" thickBot="1" x14ac:dyDescent="0.3">
      <c r="A69" s="121"/>
      <c r="B69" s="4"/>
      <c r="C69" s="4"/>
      <c r="D69" s="7">
        <v>6</v>
      </c>
      <c r="E69" s="169" t="s">
        <v>14</v>
      </c>
      <c r="F69" s="175">
        <v>24</v>
      </c>
      <c r="G69" s="175">
        <v>5</v>
      </c>
      <c r="H69" s="175">
        <v>2</v>
      </c>
      <c r="I69" s="175"/>
      <c r="J69" s="68">
        <f t="shared" si="6"/>
        <v>90.322580645161295</v>
      </c>
    </row>
    <row r="70" spans="1:10" ht="15.75" thickBot="1" x14ac:dyDescent="0.3">
      <c r="A70" s="121"/>
      <c r="B70" s="4"/>
      <c r="C70" s="4"/>
      <c r="D70" s="7">
        <v>7</v>
      </c>
      <c r="E70" s="169" t="s">
        <v>124</v>
      </c>
      <c r="F70" s="175">
        <v>24</v>
      </c>
      <c r="G70" s="175">
        <v>4</v>
      </c>
      <c r="H70" s="175">
        <v>1</v>
      </c>
      <c r="I70" s="175">
        <v>2</v>
      </c>
      <c r="J70" s="68">
        <f t="shared" si="6"/>
        <v>87.096774193548384</v>
      </c>
    </row>
    <row r="71" spans="1:10" ht="15.75" thickBot="1" x14ac:dyDescent="0.3">
      <c r="A71" s="121"/>
      <c r="B71" s="4"/>
      <c r="C71" s="4"/>
      <c r="D71" s="7">
        <v>8</v>
      </c>
      <c r="E71" s="169" t="s">
        <v>96</v>
      </c>
      <c r="F71" s="175">
        <v>25</v>
      </c>
      <c r="G71" s="175">
        <v>3</v>
      </c>
      <c r="H71" s="175">
        <v>3</v>
      </c>
      <c r="I71" s="175"/>
      <c r="J71" s="68">
        <f t="shared" si="6"/>
        <v>90.322580645161295</v>
      </c>
    </row>
    <row r="72" spans="1:10" ht="15.75" thickBot="1" x14ac:dyDescent="0.3">
      <c r="A72" s="121"/>
      <c r="B72" s="4"/>
      <c r="C72" s="4"/>
      <c r="D72" s="7">
        <v>9</v>
      </c>
      <c r="E72" s="169" t="s">
        <v>15</v>
      </c>
      <c r="F72" s="175">
        <v>25</v>
      </c>
      <c r="G72" s="175">
        <v>2</v>
      </c>
      <c r="H72" s="175">
        <v>1</v>
      </c>
      <c r="I72" s="175">
        <v>3</v>
      </c>
      <c r="J72" s="68">
        <f t="shared" si="6"/>
        <v>86.021505376344081</v>
      </c>
    </row>
    <row r="73" spans="1:10" ht="23.25" thickBot="1" x14ac:dyDescent="0.3">
      <c r="A73" s="121"/>
      <c r="B73" s="4"/>
      <c r="C73" s="4"/>
      <c r="D73" s="7">
        <v>10</v>
      </c>
      <c r="E73" s="169" t="s">
        <v>16</v>
      </c>
      <c r="F73" s="175">
        <v>25</v>
      </c>
      <c r="G73" s="175">
        <v>4</v>
      </c>
      <c r="H73" s="175">
        <v>2</v>
      </c>
      <c r="I73" s="175"/>
      <c r="J73" s="68">
        <f t="shared" si="6"/>
        <v>91.397849462365585</v>
      </c>
    </row>
    <row r="74" spans="1:10" ht="15.75" thickBot="1" x14ac:dyDescent="0.3">
      <c r="A74" s="121"/>
      <c r="B74" s="4"/>
      <c r="C74" s="4"/>
      <c r="D74" s="7">
        <v>11</v>
      </c>
      <c r="E74" s="169" t="s">
        <v>20</v>
      </c>
      <c r="F74" s="175">
        <v>24</v>
      </c>
      <c r="G74" s="175">
        <v>6</v>
      </c>
      <c r="H74" s="175">
        <v>1</v>
      </c>
      <c r="I74" s="175"/>
      <c r="J74" s="68">
        <f t="shared" si="6"/>
        <v>91.397849462365585</v>
      </c>
    </row>
    <row r="75" spans="1:10" ht="15.75" thickBot="1" x14ac:dyDescent="0.3">
      <c r="A75" s="121"/>
      <c r="B75" s="4"/>
      <c r="C75" s="4"/>
      <c r="D75" s="7">
        <v>12</v>
      </c>
      <c r="E75" s="169" t="s">
        <v>22</v>
      </c>
      <c r="F75" s="175">
        <v>29</v>
      </c>
      <c r="G75" s="175">
        <v>1</v>
      </c>
      <c r="H75" s="175">
        <v>1</v>
      </c>
      <c r="I75" s="175"/>
      <c r="J75" s="68">
        <f t="shared" si="6"/>
        <v>96.774193548387103</v>
      </c>
    </row>
    <row r="76" spans="1:10" ht="15.75" thickBot="1" x14ac:dyDescent="0.3">
      <c r="A76" s="121"/>
      <c r="B76" s="4"/>
      <c r="C76" s="4"/>
      <c r="D76" s="7">
        <v>13</v>
      </c>
      <c r="E76" s="169" t="s">
        <v>17</v>
      </c>
      <c r="F76" s="175">
        <v>28</v>
      </c>
      <c r="G76" s="175">
        <v>3</v>
      </c>
      <c r="H76" s="175"/>
      <c r="I76" s="175"/>
      <c r="J76" s="68">
        <f t="shared" si="6"/>
        <v>96.774193548387103</v>
      </c>
    </row>
    <row r="77" spans="1:10" ht="15.75" thickBot="1" x14ac:dyDescent="0.3">
      <c r="A77" s="121"/>
      <c r="B77" s="4"/>
      <c r="C77" s="4"/>
      <c r="D77" s="7">
        <v>14</v>
      </c>
      <c r="E77" s="169" t="s">
        <v>18</v>
      </c>
      <c r="F77" s="175">
        <v>23</v>
      </c>
      <c r="G77" s="175">
        <v>6</v>
      </c>
      <c r="H77" s="175">
        <v>1</v>
      </c>
      <c r="I77" s="175">
        <v>1</v>
      </c>
      <c r="J77" s="68">
        <f t="shared" si="6"/>
        <v>88.172043010752688</v>
      </c>
    </row>
    <row r="78" spans="1:10" ht="15.75" thickBot="1" x14ac:dyDescent="0.3">
      <c r="A78" s="121"/>
      <c r="B78" s="4"/>
      <c r="C78" s="4"/>
      <c r="D78" s="7">
        <v>15</v>
      </c>
      <c r="E78" s="169" t="s">
        <v>19</v>
      </c>
      <c r="F78" s="175">
        <v>24</v>
      </c>
      <c r="G78" s="175">
        <v>2</v>
      </c>
      <c r="H78" s="175">
        <v>3</v>
      </c>
      <c r="I78" s="175">
        <v>2</v>
      </c>
      <c r="J78" s="68">
        <f t="shared" si="6"/>
        <v>84.946236559139791</v>
      </c>
    </row>
    <row r="79" spans="1:10" ht="15.75" thickBot="1" x14ac:dyDescent="0.3">
      <c r="A79" s="121"/>
      <c r="B79" s="4"/>
      <c r="C79" s="4"/>
      <c r="D79" s="7"/>
      <c r="E79" s="147" t="s">
        <v>6</v>
      </c>
      <c r="F79" s="198">
        <f>SUM(F64:F78)/15</f>
        <v>24.733333333333334</v>
      </c>
      <c r="G79" s="198">
        <f t="shared" ref="G79:I79" si="7">SUM(G64:G78)/15</f>
        <v>3.6666666666666665</v>
      </c>
      <c r="H79" s="198">
        <f t="shared" si="7"/>
        <v>1.8</v>
      </c>
      <c r="I79" s="198">
        <f t="shared" si="7"/>
        <v>0.8</v>
      </c>
      <c r="J79" s="80">
        <f>SUM(J64:J78)/15</f>
        <v>89.605734767025098</v>
      </c>
    </row>
    <row r="80" spans="1:10" s="197" customFormat="1" ht="22.9" customHeight="1" x14ac:dyDescent="0.2">
      <c r="A80" s="235" t="s">
        <v>268</v>
      </c>
      <c r="B80" s="314">
        <v>33</v>
      </c>
      <c r="C80" s="314">
        <v>31</v>
      </c>
      <c r="D80" s="314">
        <v>93</v>
      </c>
      <c r="E80" s="261"/>
      <c r="F80" s="307">
        <v>3</v>
      </c>
      <c r="G80" s="307">
        <v>2</v>
      </c>
      <c r="H80" s="236">
        <v>1</v>
      </c>
      <c r="I80" s="236">
        <v>0</v>
      </c>
      <c r="J80" s="265" t="s">
        <v>62</v>
      </c>
    </row>
    <row r="81" spans="1:10" s="197" customFormat="1" ht="15.75" customHeight="1" thickBot="1" x14ac:dyDescent="0.25">
      <c r="A81" s="234" t="s">
        <v>129</v>
      </c>
      <c r="B81" s="315"/>
      <c r="C81" s="315"/>
      <c r="D81" s="315"/>
      <c r="E81" s="262"/>
      <c r="F81" s="274"/>
      <c r="G81" s="274"/>
      <c r="H81" s="236"/>
      <c r="I81" s="236"/>
      <c r="J81" s="266"/>
    </row>
    <row r="82" spans="1:10" ht="15.75" thickBot="1" x14ac:dyDescent="0.3">
      <c r="A82" s="121"/>
      <c r="B82" s="4"/>
      <c r="C82" s="4"/>
      <c r="D82" s="7">
        <v>1</v>
      </c>
      <c r="E82" s="169" t="s">
        <v>9</v>
      </c>
      <c r="F82" s="175">
        <v>24</v>
      </c>
      <c r="G82" s="175">
        <v>6</v>
      </c>
      <c r="H82" s="175">
        <v>1</v>
      </c>
      <c r="I82" s="175"/>
      <c r="J82" s="68">
        <f>SUM((F82*3+G82*2+H82*1+I82*0)*100/93)</f>
        <v>91.397849462365585</v>
      </c>
    </row>
    <row r="83" spans="1:10" ht="23.25" thickBot="1" x14ac:dyDescent="0.3">
      <c r="A83" s="121"/>
      <c r="B83" s="4"/>
      <c r="C83" s="4"/>
      <c r="D83" s="7">
        <v>2</v>
      </c>
      <c r="E83" s="169" t="s">
        <v>123</v>
      </c>
      <c r="F83" s="175">
        <v>27</v>
      </c>
      <c r="G83" s="175">
        <v>4</v>
      </c>
      <c r="H83" s="175"/>
      <c r="I83" s="175"/>
      <c r="J83" s="68">
        <f t="shared" ref="J83:J96" si="8">SUM((F83*3+G83*2+H83*1+I83*0)*100/93)</f>
        <v>95.6989247311828</v>
      </c>
    </row>
    <row r="84" spans="1:10" ht="15.75" thickBot="1" x14ac:dyDescent="0.3">
      <c r="A84" s="121"/>
      <c r="B84" s="4"/>
      <c r="C84" s="4"/>
      <c r="D84" s="7">
        <v>3</v>
      </c>
      <c r="E84" s="169" t="s">
        <v>11</v>
      </c>
      <c r="F84" s="175">
        <v>28</v>
      </c>
      <c r="G84" s="175">
        <v>3</v>
      </c>
      <c r="H84" s="175"/>
      <c r="I84" s="175"/>
      <c r="J84" s="68">
        <f t="shared" si="8"/>
        <v>96.774193548387103</v>
      </c>
    </row>
    <row r="85" spans="1:10" ht="15.75" thickBot="1" x14ac:dyDescent="0.3">
      <c r="A85" s="121"/>
      <c r="B85" s="4"/>
      <c r="C85" s="4"/>
      <c r="D85" s="7">
        <v>4</v>
      </c>
      <c r="E85" s="169" t="s">
        <v>12</v>
      </c>
      <c r="F85" s="175">
        <v>28</v>
      </c>
      <c r="G85" s="175">
        <v>3</v>
      </c>
      <c r="H85" s="175"/>
      <c r="I85" s="175"/>
      <c r="J85" s="68">
        <f t="shared" si="8"/>
        <v>96.774193548387103</v>
      </c>
    </row>
    <row r="86" spans="1:10" ht="15.75" thickBot="1" x14ac:dyDescent="0.3">
      <c r="A86" s="121"/>
      <c r="B86" s="4"/>
      <c r="C86" s="4"/>
      <c r="D86" s="7">
        <v>5</v>
      </c>
      <c r="E86" s="169" t="s">
        <v>13</v>
      </c>
      <c r="F86" s="175">
        <v>27</v>
      </c>
      <c r="G86" s="175">
        <v>3</v>
      </c>
      <c r="H86" s="175">
        <v>1</v>
      </c>
      <c r="I86" s="175"/>
      <c r="J86" s="68">
        <f t="shared" si="8"/>
        <v>94.623655913978496</v>
      </c>
    </row>
    <row r="87" spans="1:10" ht="15.75" thickBot="1" x14ac:dyDescent="0.3">
      <c r="A87" s="121"/>
      <c r="B87" s="4"/>
      <c r="C87" s="4"/>
      <c r="D87" s="7">
        <v>6</v>
      </c>
      <c r="E87" s="169" t="s">
        <v>14</v>
      </c>
      <c r="F87" s="175">
        <v>25</v>
      </c>
      <c r="G87" s="175">
        <v>5</v>
      </c>
      <c r="H87" s="175">
        <v>1</v>
      </c>
      <c r="I87" s="175"/>
      <c r="J87" s="68">
        <f t="shared" si="8"/>
        <v>92.473118279569889</v>
      </c>
    </row>
    <row r="88" spans="1:10" ht="15.75" thickBot="1" x14ac:dyDescent="0.3">
      <c r="A88" s="121"/>
      <c r="B88" s="4"/>
      <c r="C88" s="4"/>
      <c r="D88" s="7">
        <v>7</v>
      </c>
      <c r="E88" s="169" t="s">
        <v>124</v>
      </c>
      <c r="F88" s="175">
        <v>26</v>
      </c>
      <c r="G88" s="175">
        <v>4</v>
      </c>
      <c r="H88" s="175">
        <v>1</v>
      </c>
      <c r="I88" s="175"/>
      <c r="J88" s="68">
        <f t="shared" si="8"/>
        <v>93.548387096774192</v>
      </c>
    </row>
    <row r="89" spans="1:10" ht="15.75" thickBot="1" x14ac:dyDescent="0.3">
      <c r="A89" s="121"/>
      <c r="B89" s="4"/>
      <c r="C89" s="4"/>
      <c r="D89" s="7">
        <v>8</v>
      </c>
      <c r="E89" s="169" t="s">
        <v>96</v>
      </c>
      <c r="F89" s="175">
        <v>23</v>
      </c>
      <c r="G89" s="175">
        <v>6</v>
      </c>
      <c r="H89" s="175">
        <v>1</v>
      </c>
      <c r="I89" s="175">
        <v>1</v>
      </c>
      <c r="J89" s="68">
        <f t="shared" si="8"/>
        <v>88.172043010752688</v>
      </c>
    </row>
    <row r="90" spans="1:10" ht="15.75" thickBot="1" x14ac:dyDescent="0.3">
      <c r="A90" s="121"/>
      <c r="B90" s="4"/>
      <c r="C90" s="4"/>
      <c r="D90" s="7">
        <v>9</v>
      </c>
      <c r="E90" s="169" t="s">
        <v>15</v>
      </c>
      <c r="F90" s="175">
        <v>24</v>
      </c>
      <c r="G90" s="175">
        <v>5</v>
      </c>
      <c r="H90" s="175">
        <v>2</v>
      </c>
      <c r="I90" s="175"/>
      <c r="J90" s="68">
        <f t="shared" si="8"/>
        <v>90.322580645161295</v>
      </c>
    </row>
    <row r="91" spans="1:10" ht="23.25" thickBot="1" x14ac:dyDescent="0.3">
      <c r="A91" s="121"/>
      <c r="B91" s="4"/>
      <c r="C91" s="4"/>
      <c r="D91" s="7">
        <v>10</v>
      </c>
      <c r="E91" s="169" t="s">
        <v>16</v>
      </c>
      <c r="F91" s="175">
        <v>27</v>
      </c>
      <c r="G91" s="175">
        <v>4</v>
      </c>
      <c r="H91" s="175"/>
      <c r="I91" s="175"/>
      <c r="J91" s="68">
        <f t="shared" si="8"/>
        <v>95.6989247311828</v>
      </c>
    </row>
    <row r="92" spans="1:10" ht="15.75" thickBot="1" x14ac:dyDescent="0.3">
      <c r="A92" s="121"/>
      <c r="B92" s="4"/>
      <c r="C92" s="4"/>
      <c r="D92" s="7">
        <v>11</v>
      </c>
      <c r="E92" s="169" t="s">
        <v>20</v>
      </c>
      <c r="F92" s="175">
        <v>28</v>
      </c>
      <c r="G92" s="175">
        <v>3</v>
      </c>
      <c r="H92" s="175"/>
      <c r="I92" s="175"/>
      <c r="J92" s="68">
        <f t="shared" si="8"/>
        <v>96.774193548387103</v>
      </c>
    </row>
    <row r="93" spans="1:10" ht="15.75" thickBot="1" x14ac:dyDescent="0.3">
      <c r="A93" s="121"/>
      <c r="B93" s="4"/>
      <c r="C93" s="4"/>
      <c r="D93" s="7">
        <v>12</v>
      </c>
      <c r="E93" s="169" t="s">
        <v>22</v>
      </c>
      <c r="F93" s="175">
        <v>26</v>
      </c>
      <c r="G93" s="175">
        <v>3</v>
      </c>
      <c r="H93" s="175">
        <v>2</v>
      </c>
      <c r="I93" s="175"/>
      <c r="J93" s="68">
        <f t="shared" si="8"/>
        <v>92.473118279569889</v>
      </c>
    </row>
    <row r="94" spans="1:10" ht="15.75" thickBot="1" x14ac:dyDescent="0.3">
      <c r="A94" s="121"/>
      <c r="B94" s="4"/>
      <c r="C94" s="4"/>
      <c r="D94" s="7">
        <v>13</v>
      </c>
      <c r="E94" s="169" t="s">
        <v>17</v>
      </c>
      <c r="F94" s="175">
        <v>28</v>
      </c>
      <c r="G94" s="175">
        <v>3</v>
      </c>
      <c r="H94" s="175"/>
      <c r="I94" s="175"/>
      <c r="J94" s="68">
        <f t="shared" si="8"/>
        <v>96.774193548387103</v>
      </c>
    </row>
    <row r="95" spans="1:10" ht="15.75" thickBot="1" x14ac:dyDescent="0.3">
      <c r="A95" s="121"/>
      <c r="B95" s="4"/>
      <c r="C95" s="4"/>
      <c r="D95" s="7">
        <v>14</v>
      </c>
      <c r="E95" s="169" t="s">
        <v>18</v>
      </c>
      <c r="F95" s="175">
        <v>26</v>
      </c>
      <c r="G95" s="175">
        <v>5</v>
      </c>
      <c r="H95" s="175"/>
      <c r="I95" s="175"/>
      <c r="J95" s="68">
        <f t="shared" si="8"/>
        <v>94.623655913978496</v>
      </c>
    </row>
    <row r="96" spans="1:10" ht="15.75" thickBot="1" x14ac:dyDescent="0.3">
      <c r="A96" s="121"/>
      <c r="B96" s="4"/>
      <c r="C96" s="4"/>
      <c r="D96" s="7">
        <v>15</v>
      </c>
      <c r="E96" s="169" t="s">
        <v>19</v>
      </c>
      <c r="F96" s="175">
        <v>25</v>
      </c>
      <c r="G96" s="175">
        <v>4</v>
      </c>
      <c r="H96" s="175">
        <v>2</v>
      </c>
      <c r="I96" s="175"/>
      <c r="J96" s="68">
        <f t="shared" si="8"/>
        <v>91.397849462365585</v>
      </c>
    </row>
    <row r="97" spans="1:10" ht="15.75" thickBot="1" x14ac:dyDescent="0.3">
      <c r="A97" s="121"/>
      <c r="B97" s="4"/>
      <c r="C97" s="4"/>
      <c r="D97" s="7"/>
      <c r="E97" s="147" t="s">
        <v>6</v>
      </c>
      <c r="F97" s="198">
        <f>SUM(F82:F96)/15</f>
        <v>26.133333333333333</v>
      </c>
      <c r="G97" s="198">
        <f t="shared" ref="G97:I97" si="9">SUM(G82:G96)/15</f>
        <v>4.0666666666666664</v>
      </c>
      <c r="H97" s="198">
        <f t="shared" si="9"/>
        <v>0.73333333333333328</v>
      </c>
      <c r="I97" s="198">
        <f t="shared" si="9"/>
        <v>6.6666666666666666E-2</v>
      </c>
      <c r="J97" s="80">
        <f>SUM(J82:J96)/15</f>
        <v>93.835125448028677</v>
      </c>
    </row>
    <row r="98" spans="1:10" s="197" customFormat="1" ht="27.75" customHeight="1" x14ac:dyDescent="0.2">
      <c r="A98" s="235" t="s">
        <v>269</v>
      </c>
      <c r="B98" s="314">
        <v>33</v>
      </c>
      <c r="C98" s="314">
        <v>31</v>
      </c>
      <c r="D98" s="314">
        <v>93</v>
      </c>
      <c r="E98" s="261"/>
      <c r="F98" s="307">
        <v>3</v>
      </c>
      <c r="G98" s="307">
        <v>2</v>
      </c>
      <c r="H98" s="236">
        <v>1</v>
      </c>
      <c r="I98" s="236">
        <v>0</v>
      </c>
      <c r="J98" s="265" t="s">
        <v>62</v>
      </c>
    </row>
    <row r="99" spans="1:10" s="197" customFormat="1" ht="12.6" customHeight="1" thickBot="1" x14ac:dyDescent="0.25">
      <c r="A99" s="234" t="s">
        <v>58</v>
      </c>
      <c r="B99" s="315"/>
      <c r="C99" s="315"/>
      <c r="D99" s="315"/>
      <c r="E99" s="262"/>
      <c r="F99" s="274"/>
      <c r="G99" s="274"/>
      <c r="H99" s="236"/>
      <c r="I99" s="236"/>
      <c r="J99" s="266"/>
    </row>
    <row r="100" spans="1:10" ht="15.75" thickBot="1" x14ac:dyDescent="0.3">
      <c r="A100" s="121"/>
      <c r="B100" s="4"/>
      <c r="C100" s="4"/>
      <c r="D100" s="7">
        <v>1</v>
      </c>
      <c r="E100" s="169" t="s">
        <v>9</v>
      </c>
      <c r="F100" s="175">
        <v>24</v>
      </c>
      <c r="G100" s="175">
        <v>6</v>
      </c>
      <c r="H100" s="175">
        <v>1</v>
      </c>
      <c r="I100" s="175"/>
      <c r="J100" s="68">
        <f>SUM((F100*3+G100*2+H100*1+I100*0)*100/93)</f>
        <v>91.397849462365585</v>
      </c>
    </row>
    <row r="101" spans="1:10" ht="23.25" thickBot="1" x14ac:dyDescent="0.3">
      <c r="A101" s="121"/>
      <c r="B101" s="4"/>
      <c r="C101" s="4"/>
      <c r="D101" s="7">
        <v>2</v>
      </c>
      <c r="E101" s="169" t="s">
        <v>123</v>
      </c>
      <c r="F101" s="175">
        <v>27</v>
      </c>
      <c r="G101" s="175">
        <v>4</v>
      </c>
      <c r="H101" s="175"/>
      <c r="I101" s="175"/>
      <c r="J101" s="68">
        <f t="shared" ref="J101:J114" si="10">SUM((F101*3+G101*2+H101*1+I101*0)*100/93)</f>
        <v>95.6989247311828</v>
      </c>
    </row>
    <row r="102" spans="1:10" ht="15.75" thickBot="1" x14ac:dyDescent="0.3">
      <c r="A102" s="121"/>
      <c r="B102" s="4"/>
      <c r="C102" s="4"/>
      <c r="D102" s="7">
        <v>3</v>
      </c>
      <c r="E102" s="169" t="s">
        <v>11</v>
      </c>
      <c r="F102" s="175">
        <v>28</v>
      </c>
      <c r="G102" s="175">
        <v>3</v>
      </c>
      <c r="H102" s="175"/>
      <c r="I102" s="175"/>
      <c r="J102" s="68">
        <f t="shared" si="10"/>
        <v>96.774193548387103</v>
      </c>
    </row>
    <row r="103" spans="1:10" ht="15.75" thickBot="1" x14ac:dyDescent="0.3">
      <c r="A103" s="121"/>
      <c r="B103" s="4"/>
      <c r="C103" s="4"/>
      <c r="D103" s="7">
        <v>4</v>
      </c>
      <c r="E103" s="169" t="s">
        <v>12</v>
      </c>
      <c r="F103" s="175">
        <v>28</v>
      </c>
      <c r="G103" s="175">
        <v>3</v>
      </c>
      <c r="H103" s="175"/>
      <c r="I103" s="175"/>
      <c r="J103" s="68">
        <f t="shared" si="10"/>
        <v>96.774193548387103</v>
      </c>
    </row>
    <row r="104" spans="1:10" ht="15.75" thickBot="1" x14ac:dyDescent="0.3">
      <c r="A104" s="121"/>
      <c r="B104" s="4"/>
      <c r="C104" s="4"/>
      <c r="D104" s="7">
        <v>5</v>
      </c>
      <c r="E104" s="169" t="s">
        <v>13</v>
      </c>
      <c r="F104" s="175">
        <v>27</v>
      </c>
      <c r="G104" s="175">
        <v>3</v>
      </c>
      <c r="H104" s="175">
        <v>1</v>
      </c>
      <c r="I104" s="175"/>
      <c r="J104" s="68">
        <f t="shared" si="10"/>
        <v>94.623655913978496</v>
      </c>
    </row>
    <row r="105" spans="1:10" ht="15.75" thickBot="1" x14ac:dyDescent="0.3">
      <c r="A105" s="121"/>
      <c r="B105" s="4"/>
      <c r="C105" s="4"/>
      <c r="D105" s="7">
        <v>6</v>
      </c>
      <c r="E105" s="169" t="s">
        <v>14</v>
      </c>
      <c r="F105" s="175">
        <v>25</v>
      </c>
      <c r="G105" s="175">
        <v>5</v>
      </c>
      <c r="H105" s="175">
        <v>1</v>
      </c>
      <c r="I105" s="175"/>
      <c r="J105" s="68">
        <f t="shared" si="10"/>
        <v>92.473118279569889</v>
      </c>
    </row>
    <row r="106" spans="1:10" ht="15.75" thickBot="1" x14ac:dyDescent="0.3">
      <c r="A106" s="121"/>
      <c r="B106" s="4"/>
      <c r="C106" s="4"/>
      <c r="D106" s="7">
        <v>7</v>
      </c>
      <c r="E106" s="169" t="s">
        <v>124</v>
      </c>
      <c r="F106" s="175">
        <v>26</v>
      </c>
      <c r="G106" s="175">
        <v>4</v>
      </c>
      <c r="H106" s="175">
        <v>1</v>
      </c>
      <c r="I106" s="175"/>
      <c r="J106" s="68">
        <f t="shared" si="10"/>
        <v>93.548387096774192</v>
      </c>
    </row>
    <row r="107" spans="1:10" ht="15.75" thickBot="1" x14ac:dyDescent="0.3">
      <c r="A107" s="121"/>
      <c r="B107" s="4"/>
      <c r="C107" s="4"/>
      <c r="D107" s="7">
        <v>8</v>
      </c>
      <c r="E107" s="169" t="s">
        <v>96</v>
      </c>
      <c r="F107" s="175">
        <v>23</v>
      </c>
      <c r="G107" s="175">
        <v>6</v>
      </c>
      <c r="H107" s="175">
        <v>1</v>
      </c>
      <c r="I107" s="175">
        <v>1</v>
      </c>
      <c r="J107" s="68">
        <f t="shared" si="10"/>
        <v>88.172043010752688</v>
      </c>
    </row>
    <row r="108" spans="1:10" ht="15.75" thickBot="1" x14ac:dyDescent="0.3">
      <c r="A108" s="121"/>
      <c r="B108" s="4"/>
      <c r="C108" s="4"/>
      <c r="D108" s="7">
        <v>9</v>
      </c>
      <c r="E108" s="169" t="s">
        <v>15</v>
      </c>
      <c r="F108" s="175">
        <v>24</v>
      </c>
      <c r="G108" s="175">
        <v>5</v>
      </c>
      <c r="H108" s="175">
        <v>2</v>
      </c>
      <c r="I108" s="175"/>
      <c r="J108" s="68">
        <f t="shared" si="10"/>
        <v>90.322580645161295</v>
      </c>
    </row>
    <row r="109" spans="1:10" ht="23.25" thickBot="1" x14ac:dyDescent="0.3">
      <c r="A109" s="121"/>
      <c r="B109" s="4"/>
      <c r="C109" s="4"/>
      <c r="D109" s="7">
        <v>10</v>
      </c>
      <c r="E109" s="169" t="s">
        <v>16</v>
      </c>
      <c r="F109" s="175">
        <v>27</v>
      </c>
      <c r="G109" s="175">
        <v>4</v>
      </c>
      <c r="H109" s="175"/>
      <c r="I109" s="175"/>
      <c r="J109" s="68">
        <f t="shared" si="10"/>
        <v>95.6989247311828</v>
      </c>
    </row>
    <row r="110" spans="1:10" ht="15.75" thickBot="1" x14ac:dyDescent="0.3">
      <c r="A110" s="121"/>
      <c r="B110" s="4"/>
      <c r="C110" s="4"/>
      <c r="D110" s="7">
        <v>11</v>
      </c>
      <c r="E110" s="169" t="s">
        <v>20</v>
      </c>
      <c r="F110" s="175">
        <v>28</v>
      </c>
      <c r="G110" s="175">
        <v>3</v>
      </c>
      <c r="H110" s="175"/>
      <c r="I110" s="175"/>
      <c r="J110" s="68">
        <f t="shared" si="10"/>
        <v>96.774193548387103</v>
      </c>
    </row>
    <row r="111" spans="1:10" ht="15.75" thickBot="1" x14ac:dyDescent="0.3">
      <c r="A111" s="121"/>
      <c r="B111" s="4"/>
      <c r="C111" s="4"/>
      <c r="D111" s="7">
        <v>12</v>
      </c>
      <c r="E111" s="169" t="s">
        <v>22</v>
      </c>
      <c r="F111" s="175">
        <v>26</v>
      </c>
      <c r="G111" s="175">
        <v>3</v>
      </c>
      <c r="H111" s="175">
        <v>2</v>
      </c>
      <c r="I111" s="175"/>
      <c r="J111" s="68">
        <f t="shared" si="10"/>
        <v>92.473118279569889</v>
      </c>
    </row>
    <row r="112" spans="1:10" ht="15.75" thickBot="1" x14ac:dyDescent="0.3">
      <c r="A112" s="121"/>
      <c r="B112" s="4"/>
      <c r="C112" s="4"/>
      <c r="D112" s="7">
        <v>13</v>
      </c>
      <c r="E112" s="169" t="s">
        <v>17</v>
      </c>
      <c r="F112" s="175">
        <v>28</v>
      </c>
      <c r="G112" s="175">
        <v>3</v>
      </c>
      <c r="H112" s="175"/>
      <c r="I112" s="175"/>
      <c r="J112" s="68">
        <f t="shared" si="10"/>
        <v>96.774193548387103</v>
      </c>
    </row>
    <row r="113" spans="1:10" ht="15.75" thickBot="1" x14ac:dyDescent="0.3">
      <c r="A113" s="121"/>
      <c r="B113" s="4"/>
      <c r="C113" s="4"/>
      <c r="D113" s="7">
        <v>14</v>
      </c>
      <c r="E113" s="169" t="s">
        <v>18</v>
      </c>
      <c r="F113" s="175">
        <v>26</v>
      </c>
      <c r="G113" s="175">
        <v>5</v>
      </c>
      <c r="H113" s="175"/>
      <c r="I113" s="175"/>
      <c r="J113" s="68">
        <f t="shared" si="10"/>
        <v>94.623655913978496</v>
      </c>
    </row>
    <row r="114" spans="1:10" ht="15.75" thickBot="1" x14ac:dyDescent="0.3">
      <c r="A114" s="121"/>
      <c r="B114" s="4"/>
      <c r="C114" s="4"/>
      <c r="D114" s="7">
        <v>15</v>
      </c>
      <c r="E114" s="169" t="s">
        <v>19</v>
      </c>
      <c r="F114" s="175">
        <v>25</v>
      </c>
      <c r="G114" s="175">
        <v>4</v>
      </c>
      <c r="H114" s="175">
        <v>2</v>
      </c>
      <c r="I114" s="175"/>
      <c r="J114" s="68">
        <f t="shared" si="10"/>
        <v>91.397849462365585</v>
      </c>
    </row>
    <row r="115" spans="1:10" ht="15.75" thickBot="1" x14ac:dyDescent="0.3">
      <c r="A115" s="121"/>
      <c r="B115" s="4"/>
      <c r="C115" s="4"/>
      <c r="D115" s="7"/>
      <c r="E115" s="147" t="s">
        <v>6</v>
      </c>
      <c r="F115" s="198">
        <f>SUM(F100:F114)/15</f>
        <v>26.133333333333333</v>
      </c>
      <c r="G115" s="198">
        <f t="shared" ref="G115:I115" si="11">SUM(G100:G114)/15</f>
        <v>4.0666666666666664</v>
      </c>
      <c r="H115" s="198">
        <f t="shared" si="11"/>
        <v>0.73333333333333328</v>
      </c>
      <c r="I115" s="198">
        <f t="shared" si="11"/>
        <v>6.6666666666666666E-2</v>
      </c>
      <c r="J115" s="80">
        <f>SUM(J100:J114)/15</f>
        <v>93.835125448028677</v>
      </c>
    </row>
    <row r="116" spans="1:10" s="197" customFormat="1" ht="36" x14ac:dyDescent="0.2">
      <c r="A116" s="235" t="s">
        <v>387</v>
      </c>
      <c r="B116" s="314">
        <v>33</v>
      </c>
      <c r="C116" s="314">
        <v>31</v>
      </c>
      <c r="D116" s="314">
        <v>93</v>
      </c>
      <c r="E116" s="261"/>
      <c r="F116" s="259">
        <v>3</v>
      </c>
      <c r="G116" s="259">
        <v>2</v>
      </c>
      <c r="H116" s="135">
        <v>1</v>
      </c>
      <c r="I116" s="135">
        <v>0</v>
      </c>
      <c r="J116" s="263" t="s">
        <v>62</v>
      </c>
    </row>
    <row r="117" spans="1:10" s="197" customFormat="1" ht="12.75" thickBot="1" x14ac:dyDescent="0.25">
      <c r="A117" s="131" t="s">
        <v>131</v>
      </c>
      <c r="B117" s="315"/>
      <c r="C117" s="315"/>
      <c r="D117" s="315"/>
      <c r="E117" s="262"/>
      <c r="F117" s="267"/>
      <c r="G117" s="267"/>
      <c r="H117" s="135"/>
      <c r="I117" s="135"/>
      <c r="J117" s="264"/>
    </row>
    <row r="118" spans="1:10" ht="15.75" thickBot="1" x14ac:dyDescent="0.3">
      <c r="A118" s="121"/>
      <c r="B118" s="4"/>
      <c r="C118" s="4"/>
      <c r="D118" s="7">
        <v>1</v>
      </c>
      <c r="E118" s="169" t="s">
        <v>9</v>
      </c>
      <c r="F118" s="175">
        <v>25</v>
      </c>
      <c r="G118" s="175">
        <v>5</v>
      </c>
      <c r="H118" s="175">
        <v>1</v>
      </c>
      <c r="I118" s="175"/>
      <c r="J118" s="68">
        <f>SUM((F118*3+G118*2+H118*1+I118*0)*100/93)</f>
        <v>92.473118279569889</v>
      </c>
    </row>
    <row r="119" spans="1:10" ht="23.25" thickBot="1" x14ac:dyDescent="0.3">
      <c r="A119" s="121"/>
      <c r="B119" s="4"/>
      <c r="C119" s="4"/>
      <c r="D119" s="7">
        <v>2</v>
      </c>
      <c r="E119" s="169" t="s">
        <v>123</v>
      </c>
      <c r="F119" s="175">
        <v>23</v>
      </c>
      <c r="G119" s="175">
        <v>6</v>
      </c>
      <c r="H119" s="175">
        <v>2</v>
      </c>
      <c r="I119" s="175"/>
      <c r="J119" s="68">
        <f t="shared" ref="J119:J132" si="12">SUM((F119*3+G119*2+H119*1+I119*0)*100/93)</f>
        <v>89.247311827956992</v>
      </c>
    </row>
    <row r="120" spans="1:10" ht="15.75" thickBot="1" x14ac:dyDescent="0.3">
      <c r="A120" s="121"/>
      <c r="B120" s="4"/>
      <c r="C120" s="4"/>
      <c r="D120" s="7">
        <v>3</v>
      </c>
      <c r="E120" s="169" t="s">
        <v>11</v>
      </c>
      <c r="F120" s="175">
        <v>27</v>
      </c>
      <c r="G120" s="175">
        <v>3</v>
      </c>
      <c r="H120" s="175">
        <v>1</v>
      </c>
      <c r="I120" s="175"/>
      <c r="J120" s="68">
        <f t="shared" si="12"/>
        <v>94.623655913978496</v>
      </c>
    </row>
    <row r="121" spans="1:10" ht="15.75" thickBot="1" x14ac:dyDescent="0.3">
      <c r="A121" s="121"/>
      <c r="B121" s="4"/>
      <c r="C121" s="4"/>
      <c r="D121" s="7">
        <v>4</v>
      </c>
      <c r="E121" s="169" t="s">
        <v>12</v>
      </c>
      <c r="F121" s="175">
        <v>24</v>
      </c>
      <c r="G121" s="175">
        <v>5</v>
      </c>
      <c r="H121" s="175">
        <v>2</v>
      </c>
      <c r="I121" s="175"/>
      <c r="J121" s="68">
        <f t="shared" si="12"/>
        <v>90.322580645161295</v>
      </c>
    </row>
    <row r="122" spans="1:10" ht="15.75" thickBot="1" x14ac:dyDescent="0.3">
      <c r="A122" s="121"/>
      <c r="B122" s="4"/>
      <c r="C122" s="4"/>
      <c r="D122" s="7">
        <v>5</v>
      </c>
      <c r="E122" s="169" t="s">
        <v>13</v>
      </c>
      <c r="F122" s="175">
        <v>25</v>
      </c>
      <c r="G122" s="175">
        <v>4</v>
      </c>
      <c r="H122" s="175">
        <v>1</v>
      </c>
      <c r="I122" s="175">
        <v>1</v>
      </c>
      <c r="J122" s="68">
        <f t="shared" si="12"/>
        <v>90.322580645161295</v>
      </c>
    </row>
    <row r="123" spans="1:10" ht="15.75" thickBot="1" x14ac:dyDescent="0.3">
      <c r="A123" s="121"/>
      <c r="B123" s="4"/>
      <c r="C123" s="4"/>
      <c r="D123" s="7">
        <v>6</v>
      </c>
      <c r="E123" s="169" t="s">
        <v>14</v>
      </c>
      <c r="F123" s="175">
        <v>23</v>
      </c>
      <c r="G123" s="175">
        <v>5</v>
      </c>
      <c r="H123" s="175">
        <v>3</v>
      </c>
      <c r="I123" s="175"/>
      <c r="J123" s="68">
        <f t="shared" si="12"/>
        <v>88.172043010752688</v>
      </c>
    </row>
    <row r="124" spans="1:10" ht="15.75" thickBot="1" x14ac:dyDescent="0.3">
      <c r="A124" s="121"/>
      <c r="B124" s="4"/>
      <c r="C124" s="4"/>
      <c r="D124" s="7">
        <v>7</v>
      </c>
      <c r="E124" s="169" t="s">
        <v>124</v>
      </c>
      <c r="F124" s="175">
        <v>24</v>
      </c>
      <c r="G124" s="175">
        <v>7</v>
      </c>
      <c r="H124" s="175"/>
      <c r="I124" s="175"/>
      <c r="J124" s="68">
        <f t="shared" si="12"/>
        <v>92.473118279569889</v>
      </c>
    </row>
    <row r="125" spans="1:10" ht="15.75" thickBot="1" x14ac:dyDescent="0.3">
      <c r="A125" s="121"/>
      <c r="B125" s="4"/>
      <c r="C125" s="4"/>
      <c r="D125" s="7">
        <v>8</v>
      </c>
      <c r="E125" s="169" t="s">
        <v>96</v>
      </c>
      <c r="F125" s="175">
        <v>22</v>
      </c>
      <c r="G125" s="175">
        <v>6</v>
      </c>
      <c r="H125" s="175">
        <v>3</v>
      </c>
      <c r="I125" s="175"/>
      <c r="J125" s="68">
        <f t="shared" si="12"/>
        <v>87.096774193548384</v>
      </c>
    </row>
    <row r="126" spans="1:10" ht="15.75" thickBot="1" x14ac:dyDescent="0.3">
      <c r="A126" s="121"/>
      <c r="B126" s="4"/>
      <c r="C126" s="4"/>
      <c r="D126" s="7">
        <v>9</v>
      </c>
      <c r="E126" s="169" t="s">
        <v>15</v>
      </c>
      <c r="F126" s="175">
        <v>26</v>
      </c>
      <c r="G126" s="175">
        <v>4</v>
      </c>
      <c r="H126" s="175">
        <v>1</v>
      </c>
      <c r="I126" s="175"/>
      <c r="J126" s="68">
        <f t="shared" si="12"/>
        <v>93.548387096774192</v>
      </c>
    </row>
    <row r="127" spans="1:10" ht="23.25" thickBot="1" x14ac:dyDescent="0.3">
      <c r="A127" s="121"/>
      <c r="B127" s="4"/>
      <c r="C127" s="4"/>
      <c r="D127" s="7">
        <v>10</v>
      </c>
      <c r="E127" s="169" t="s">
        <v>16</v>
      </c>
      <c r="F127" s="175">
        <v>25</v>
      </c>
      <c r="G127" s="175">
        <v>5</v>
      </c>
      <c r="H127" s="175"/>
      <c r="I127" s="175">
        <v>1</v>
      </c>
      <c r="J127" s="68">
        <f t="shared" si="12"/>
        <v>91.397849462365585</v>
      </c>
    </row>
    <row r="128" spans="1:10" ht="15.75" thickBot="1" x14ac:dyDescent="0.3">
      <c r="A128" s="121"/>
      <c r="B128" s="4"/>
      <c r="C128" s="4"/>
      <c r="D128" s="7">
        <v>11</v>
      </c>
      <c r="E128" s="169" t="s">
        <v>20</v>
      </c>
      <c r="F128" s="175">
        <v>26</v>
      </c>
      <c r="G128" s="175">
        <v>5</v>
      </c>
      <c r="H128" s="175"/>
      <c r="I128" s="175"/>
      <c r="J128" s="68">
        <f t="shared" si="12"/>
        <v>94.623655913978496</v>
      </c>
    </row>
    <row r="129" spans="1:10" ht="15.75" thickBot="1" x14ac:dyDescent="0.3">
      <c r="A129" s="121"/>
      <c r="B129" s="4"/>
      <c r="C129" s="4"/>
      <c r="D129" s="7">
        <v>12</v>
      </c>
      <c r="E129" s="169" t="s">
        <v>22</v>
      </c>
      <c r="F129" s="175">
        <v>27</v>
      </c>
      <c r="G129" s="175">
        <v>3</v>
      </c>
      <c r="H129" s="175">
        <v>1</v>
      </c>
      <c r="I129" s="175"/>
      <c r="J129" s="68">
        <f t="shared" si="12"/>
        <v>94.623655913978496</v>
      </c>
    </row>
    <row r="130" spans="1:10" ht="15.75" thickBot="1" x14ac:dyDescent="0.3">
      <c r="A130" s="121"/>
      <c r="B130" s="4"/>
      <c r="C130" s="4"/>
      <c r="D130" s="7">
        <v>13</v>
      </c>
      <c r="E130" s="169" t="s">
        <v>17</v>
      </c>
      <c r="F130" s="175">
        <v>24</v>
      </c>
      <c r="G130" s="175">
        <v>5</v>
      </c>
      <c r="H130" s="175">
        <v>2</v>
      </c>
      <c r="I130" s="175"/>
      <c r="J130" s="68">
        <f t="shared" si="12"/>
        <v>90.322580645161295</v>
      </c>
    </row>
    <row r="131" spans="1:10" ht="15.75" thickBot="1" x14ac:dyDescent="0.3">
      <c r="A131" s="121"/>
      <c r="B131" s="4"/>
      <c r="C131" s="4"/>
      <c r="D131" s="7">
        <v>14</v>
      </c>
      <c r="E131" s="169" t="s">
        <v>18</v>
      </c>
      <c r="F131" s="175">
        <v>24</v>
      </c>
      <c r="G131" s="175">
        <v>7</v>
      </c>
      <c r="H131" s="175"/>
      <c r="I131" s="175"/>
      <c r="J131" s="68">
        <f t="shared" si="12"/>
        <v>92.473118279569889</v>
      </c>
    </row>
    <row r="132" spans="1:10" ht="15.75" thickBot="1" x14ac:dyDescent="0.3">
      <c r="A132" s="121"/>
      <c r="B132" s="4"/>
      <c r="C132" s="4"/>
      <c r="D132" s="7">
        <v>15</v>
      </c>
      <c r="E132" s="169" t="s">
        <v>19</v>
      </c>
      <c r="F132" s="175">
        <v>22</v>
      </c>
      <c r="G132" s="175">
        <v>6</v>
      </c>
      <c r="H132" s="175">
        <v>3</v>
      </c>
      <c r="I132" s="175"/>
      <c r="J132" s="68">
        <f t="shared" si="12"/>
        <v>87.096774193548384</v>
      </c>
    </row>
    <row r="133" spans="1:10" ht="15.75" thickBot="1" x14ac:dyDescent="0.3">
      <c r="A133" s="121"/>
      <c r="B133" s="4"/>
      <c r="C133" s="4"/>
      <c r="D133" s="7"/>
      <c r="E133" s="147" t="s">
        <v>6</v>
      </c>
      <c r="F133" s="198">
        <f>SUM(F118:F132)/15</f>
        <v>24.466666666666665</v>
      </c>
      <c r="G133" s="198">
        <f t="shared" ref="G133:I133" si="13">SUM(G118:G132)/15</f>
        <v>5.0666666666666664</v>
      </c>
      <c r="H133" s="198">
        <f t="shared" si="13"/>
        <v>1.3333333333333333</v>
      </c>
      <c r="I133" s="198">
        <f t="shared" si="13"/>
        <v>0.13333333333333333</v>
      </c>
      <c r="J133" s="80">
        <f>SUM(J118:J132)/15</f>
        <v>91.254480286738342</v>
      </c>
    </row>
    <row r="134" spans="1:10" s="197" customFormat="1" ht="12" x14ac:dyDescent="0.2">
      <c r="A134" s="235" t="s">
        <v>388</v>
      </c>
      <c r="B134" s="314">
        <v>33</v>
      </c>
      <c r="C134" s="314">
        <v>31</v>
      </c>
      <c r="D134" s="314">
        <v>93</v>
      </c>
      <c r="E134" s="261"/>
      <c r="F134" s="259">
        <v>3</v>
      </c>
      <c r="G134" s="259">
        <v>2</v>
      </c>
      <c r="H134" s="135">
        <v>1</v>
      </c>
      <c r="I134" s="135">
        <v>0</v>
      </c>
      <c r="J134" s="263" t="s">
        <v>62</v>
      </c>
    </row>
    <row r="135" spans="1:10" s="197" customFormat="1" ht="12.75" thickBot="1" x14ac:dyDescent="0.25">
      <c r="A135" s="131" t="s">
        <v>132</v>
      </c>
      <c r="B135" s="315"/>
      <c r="C135" s="315"/>
      <c r="D135" s="315"/>
      <c r="E135" s="262"/>
      <c r="F135" s="267"/>
      <c r="G135" s="267"/>
      <c r="H135" s="135"/>
      <c r="I135" s="135"/>
      <c r="J135" s="264"/>
    </row>
    <row r="136" spans="1:10" ht="15.75" thickBot="1" x14ac:dyDescent="0.3">
      <c r="A136" s="121"/>
      <c r="B136" s="4"/>
      <c r="C136" s="4"/>
      <c r="D136" s="7">
        <v>1</v>
      </c>
      <c r="E136" s="169" t="s">
        <v>9</v>
      </c>
      <c r="F136" s="175">
        <v>29</v>
      </c>
      <c r="G136" s="175">
        <v>2</v>
      </c>
      <c r="H136" s="175"/>
      <c r="I136" s="175"/>
      <c r="J136" s="68">
        <f>SUM((F136*3+G136*2+H136*1+I136*0)*100/93)</f>
        <v>97.849462365591393</v>
      </c>
    </row>
    <row r="137" spans="1:10" ht="23.25" thickBot="1" x14ac:dyDescent="0.3">
      <c r="A137" s="121"/>
      <c r="B137" s="4"/>
      <c r="C137" s="4"/>
      <c r="D137" s="7">
        <v>2</v>
      </c>
      <c r="E137" s="169" t="s">
        <v>123</v>
      </c>
      <c r="F137" s="175">
        <v>29</v>
      </c>
      <c r="G137" s="175">
        <v>1</v>
      </c>
      <c r="H137" s="175">
        <v>1</v>
      </c>
      <c r="I137" s="175"/>
      <c r="J137" s="68">
        <f t="shared" ref="J137:J150" si="14">SUM((F137*3+G137*2+H137*1+I137*0)*100/93)</f>
        <v>96.774193548387103</v>
      </c>
    </row>
    <row r="138" spans="1:10" ht="15.75" thickBot="1" x14ac:dyDescent="0.3">
      <c r="A138" s="121"/>
      <c r="B138" s="4"/>
      <c r="C138" s="4"/>
      <c r="D138" s="7">
        <v>3</v>
      </c>
      <c r="E138" s="169" t="s">
        <v>11</v>
      </c>
      <c r="F138" s="175">
        <v>30</v>
      </c>
      <c r="G138" s="175">
        <v>1</v>
      </c>
      <c r="H138" s="175"/>
      <c r="I138" s="175"/>
      <c r="J138" s="68">
        <f t="shared" si="14"/>
        <v>98.924731182795696</v>
      </c>
    </row>
    <row r="139" spans="1:10" ht="15.75" thickBot="1" x14ac:dyDescent="0.3">
      <c r="A139" s="121"/>
      <c r="B139" s="4"/>
      <c r="C139" s="4"/>
      <c r="D139" s="7">
        <v>4</v>
      </c>
      <c r="E139" s="169" t="s">
        <v>12</v>
      </c>
      <c r="F139" s="175">
        <v>30</v>
      </c>
      <c r="G139" s="175">
        <v>1</v>
      </c>
      <c r="H139" s="175"/>
      <c r="I139" s="175"/>
      <c r="J139" s="68">
        <f t="shared" si="14"/>
        <v>98.924731182795696</v>
      </c>
    </row>
    <row r="140" spans="1:10" ht="15.75" thickBot="1" x14ac:dyDescent="0.3">
      <c r="A140" s="121"/>
      <c r="B140" s="4"/>
      <c r="C140" s="4"/>
      <c r="D140" s="7">
        <v>5</v>
      </c>
      <c r="E140" s="169" t="s">
        <v>13</v>
      </c>
      <c r="F140" s="175">
        <v>29</v>
      </c>
      <c r="G140" s="175">
        <v>2</v>
      </c>
      <c r="H140" s="175"/>
      <c r="I140" s="175"/>
      <c r="J140" s="68">
        <f t="shared" si="14"/>
        <v>97.849462365591393</v>
      </c>
    </row>
    <row r="141" spans="1:10" ht="15.75" thickBot="1" x14ac:dyDescent="0.3">
      <c r="A141" s="121"/>
      <c r="B141" s="4"/>
      <c r="C141" s="4"/>
      <c r="D141" s="7">
        <v>6</v>
      </c>
      <c r="E141" s="169" t="s">
        <v>14</v>
      </c>
      <c r="F141" s="175">
        <v>28</v>
      </c>
      <c r="G141" s="175">
        <v>2</v>
      </c>
      <c r="H141" s="175">
        <v>1</v>
      </c>
      <c r="I141" s="175"/>
      <c r="J141" s="68">
        <f t="shared" si="14"/>
        <v>95.6989247311828</v>
      </c>
    </row>
    <row r="142" spans="1:10" ht="15.75" thickBot="1" x14ac:dyDescent="0.3">
      <c r="A142" s="121"/>
      <c r="B142" s="4"/>
      <c r="C142" s="4"/>
      <c r="D142" s="7">
        <v>7</v>
      </c>
      <c r="E142" s="169" t="s">
        <v>124</v>
      </c>
      <c r="F142" s="175">
        <v>29</v>
      </c>
      <c r="G142" s="175">
        <v>1</v>
      </c>
      <c r="H142" s="175">
        <v>1</v>
      </c>
      <c r="I142" s="175"/>
      <c r="J142" s="68">
        <f t="shared" si="14"/>
        <v>96.774193548387103</v>
      </c>
    </row>
    <row r="143" spans="1:10" ht="15.75" thickBot="1" x14ac:dyDescent="0.3">
      <c r="A143" s="121"/>
      <c r="B143" s="4"/>
      <c r="C143" s="4"/>
      <c r="D143" s="7">
        <v>8</v>
      </c>
      <c r="E143" s="169" t="s">
        <v>96</v>
      </c>
      <c r="F143" s="175">
        <v>28</v>
      </c>
      <c r="G143" s="175">
        <v>3</v>
      </c>
      <c r="H143" s="175"/>
      <c r="I143" s="175"/>
      <c r="J143" s="68">
        <f t="shared" si="14"/>
        <v>96.774193548387103</v>
      </c>
    </row>
    <row r="144" spans="1:10" ht="15.75" thickBot="1" x14ac:dyDescent="0.3">
      <c r="A144" s="121"/>
      <c r="B144" s="4"/>
      <c r="C144" s="4"/>
      <c r="D144" s="7">
        <v>9</v>
      </c>
      <c r="E144" s="169" t="s">
        <v>15</v>
      </c>
      <c r="F144" s="175">
        <v>29</v>
      </c>
      <c r="G144" s="175">
        <v>2</v>
      </c>
      <c r="H144" s="175"/>
      <c r="I144" s="175"/>
      <c r="J144" s="68">
        <f t="shared" si="14"/>
        <v>97.849462365591393</v>
      </c>
    </row>
    <row r="145" spans="1:10" ht="23.25" thickBot="1" x14ac:dyDescent="0.3">
      <c r="A145" s="121"/>
      <c r="B145" s="4"/>
      <c r="C145" s="4"/>
      <c r="D145" s="7">
        <v>10</v>
      </c>
      <c r="E145" s="169" t="s">
        <v>16</v>
      </c>
      <c r="F145" s="175">
        <v>29</v>
      </c>
      <c r="G145" s="175">
        <v>1</v>
      </c>
      <c r="H145" s="175">
        <v>1</v>
      </c>
      <c r="I145" s="175"/>
      <c r="J145" s="68">
        <f t="shared" si="14"/>
        <v>96.774193548387103</v>
      </c>
    </row>
    <row r="146" spans="1:10" ht="15.75" thickBot="1" x14ac:dyDescent="0.3">
      <c r="A146" s="121"/>
      <c r="B146" s="4"/>
      <c r="C146" s="4"/>
      <c r="D146" s="7">
        <v>11</v>
      </c>
      <c r="E146" s="169" t="s">
        <v>20</v>
      </c>
      <c r="F146" s="175">
        <v>29</v>
      </c>
      <c r="G146" s="175">
        <v>2</v>
      </c>
      <c r="H146" s="175"/>
      <c r="I146" s="175"/>
      <c r="J146" s="68">
        <f t="shared" si="14"/>
        <v>97.849462365591393</v>
      </c>
    </row>
    <row r="147" spans="1:10" ht="15.75" thickBot="1" x14ac:dyDescent="0.3">
      <c r="A147" s="121"/>
      <c r="B147" s="4"/>
      <c r="C147" s="4"/>
      <c r="D147" s="7">
        <v>12</v>
      </c>
      <c r="E147" s="169" t="s">
        <v>22</v>
      </c>
      <c r="F147" s="175">
        <v>30</v>
      </c>
      <c r="G147" s="175">
        <v>1</v>
      </c>
      <c r="H147" s="175"/>
      <c r="I147" s="175"/>
      <c r="J147" s="68">
        <f t="shared" si="14"/>
        <v>98.924731182795696</v>
      </c>
    </row>
    <row r="148" spans="1:10" ht="15.75" thickBot="1" x14ac:dyDescent="0.3">
      <c r="A148" s="121"/>
      <c r="B148" s="4"/>
      <c r="C148" s="4"/>
      <c r="D148" s="7">
        <v>13</v>
      </c>
      <c r="E148" s="169" t="s">
        <v>17</v>
      </c>
      <c r="F148" s="175">
        <v>30</v>
      </c>
      <c r="G148" s="175">
        <v>1</v>
      </c>
      <c r="H148" s="175"/>
      <c r="I148" s="175"/>
      <c r="J148" s="68">
        <f t="shared" si="14"/>
        <v>98.924731182795696</v>
      </c>
    </row>
    <row r="149" spans="1:10" ht="15.75" thickBot="1" x14ac:dyDescent="0.3">
      <c r="A149" s="121"/>
      <c r="B149" s="4"/>
      <c r="C149" s="4"/>
      <c r="D149" s="7">
        <v>14</v>
      </c>
      <c r="E149" s="169" t="s">
        <v>18</v>
      </c>
      <c r="F149" s="175">
        <v>31</v>
      </c>
      <c r="G149" s="175"/>
      <c r="H149" s="175"/>
      <c r="I149" s="175"/>
      <c r="J149" s="68">
        <f t="shared" si="14"/>
        <v>100</v>
      </c>
    </row>
    <row r="150" spans="1:10" ht="15.75" thickBot="1" x14ac:dyDescent="0.3">
      <c r="A150" s="121"/>
      <c r="B150" s="4"/>
      <c r="C150" s="4"/>
      <c r="D150" s="7">
        <v>15</v>
      </c>
      <c r="E150" s="169" t="s">
        <v>19</v>
      </c>
      <c r="F150" s="175">
        <v>31</v>
      </c>
      <c r="G150" s="175"/>
      <c r="H150" s="175"/>
      <c r="I150" s="175"/>
      <c r="J150" s="68">
        <f t="shared" si="14"/>
        <v>100</v>
      </c>
    </row>
    <row r="151" spans="1:10" ht="15.75" thickBot="1" x14ac:dyDescent="0.3">
      <c r="A151" s="121"/>
      <c r="B151" s="4"/>
      <c r="C151" s="4"/>
      <c r="D151" s="7"/>
      <c r="E151" s="147" t="s">
        <v>6</v>
      </c>
      <c r="F151" s="198">
        <f>SUM(F136:F150)/15</f>
        <v>29.4</v>
      </c>
      <c r="G151" s="198">
        <f t="shared" ref="G151:I151" si="15">SUM(G136:G150)/15</f>
        <v>1.3333333333333333</v>
      </c>
      <c r="H151" s="198">
        <f t="shared" si="15"/>
        <v>0.26666666666666666</v>
      </c>
      <c r="I151" s="198">
        <f t="shared" si="15"/>
        <v>0</v>
      </c>
      <c r="J151" s="80">
        <f>SUM(J136:J150)/15</f>
        <v>97.992831541218649</v>
      </c>
    </row>
    <row r="152" spans="1:10" s="126" customFormat="1" ht="36.6" customHeight="1" x14ac:dyDescent="0.2">
      <c r="A152" s="235" t="s">
        <v>389</v>
      </c>
      <c r="B152" s="314">
        <v>33</v>
      </c>
      <c r="C152" s="314">
        <v>26</v>
      </c>
      <c r="D152" s="314">
        <v>78</v>
      </c>
      <c r="E152" s="261"/>
      <c r="F152" s="259">
        <v>3</v>
      </c>
      <c r="G152" s="259">
        <v>2</v>
      </c>
      <c r="H152" s="135">
        <v>1</v>
      </c>
      <c r="I152" s="135">
        <v>0</v>
      </c>
      <c r="J152" s="263" t="s">
        <v>62</v>
      </c>
    </row>
    <row r="153" spans="1:10" s="126" customFormat="1" ht="12.75" thickBot="1" x14ac:dyDescent="0.25">
      <c r="A153" s="234" t="s">
        <v>202</v>
      </c>
      <c r="B153" s="315"/>
      <c r="C153" s="315"/>
      <c r="D153" s="315"/>
      <c r="E153" s="262"/>
      <c r="F153" s="267"/>
      <c r="G153" s="267"/>
      <c r="H153" s="135"/>
      <c r="I153" s="135"/>
      <c r="J153" s="264"/>
    </row>
    <row r="154" spans="1:10" ht="15.75" thickBot="1" x14ac:dyDescent="0.3">
      <c r="A154" s="121"/>
      <c r="B154" s="4"/>
      <c r="C154" s="4"/>
      <c r="D154" s="7">
        <v>1</v>
      </c>
      <c r="E154" s="169" t="s">
        <v>9</v>
      </c>
      <c r="F154" s="175">
        <v>20</v>
      </c>
      <c r="G154" s="175">
        <v>1</v>
      </c>
      <c r="H154" s="175">
        <v>3</v>
      </c>
      <c r="I154" s="175">
        <v>2</v>
      </c>
      <c r="J154" s="68">
        <f>SUM((F154*3+G154*2+H154*1+I154*0)*100/78)</f>
        <v>83.333333333333329</v>
      </c>
    </row>
    <row r="155" spans="1:10" ht="23.25" thickBot="1" x14ac:dyDescent="0.3">
      <c r="A155" s="121"/>
      <c r="B155" s="4"/>
      <c r="C155" s="4"/>
      <c r="D155" s="7">
        <v>2</v>
      </c>
      <c r="E155" s="169" t="s">
        <v>123</v>
      </c>
      <c r="F155" s="175">
        <v>19</v>
      </c>
      <c r="G155" s="175">
        <v>3</v>
      </c>
      <c r="H155" s="175">
        <v>4</v>
      </c>
      <c r="I155" s="175"/>
      <c r="J155" s="68">
        <f t="shared" ref="J155:J168" si="16">SUM((F155*3+G155*2+H155*1+I155*0)*100/78)</f>
        <v>85.897435897435898</v>
      </c>
    </row>
    <row r="156" spans="1:10" ht="15.75" thickBot="1" x14ac:dyDescent="0.3">
      <c r="A156" s="121"/>
      <c r="B156" s="4"/>
      <c r="C156" s="4"/>
      <c r="D156" s="7">
        <v>3</v>
      </c>
      <c r="E156" s="169" t="s">
        <v>11</v>
      </c>
      <c r="F156" s="175">
        <v>22</v>
      </c>
      <c r="G156" s="175">
        <v>3</v>
      </c>
      <c r="H156" s="175">
        <v>1</v>
      </c>
      <c r="I156" s="175"/>
      <c r="J156" s="68">
        <f t="shared" si="16"/>
        <v>93.589743589743591</v>
      </c>
    </row>
    <row r="157" spans="1:10" ht="15.75" thickBot="1" x14ac:dyDescent="0.3">
      <c r="A157" s="121"/>
      <c r="B157" s="4"/>
      <c r="C157" s="4"/>
      <c r="D157" s="7">
        <v>4</v>
      </c>
      <c r="E157" s="169" t="s">
        <v>12</v>
      </c>
      <c r="F157" s="175">
        <v>21</v>
      </c>
      <c r="G157" s="175">
        <v>2</v>
      </c>
      <c r="H157" s="175">
        <v>1</v>
      </c>
      <c r="I157" s="175">
        <v>2</v>
      </c>
      <c r="J157" s="68">
        <f t="shared" si="16"/>
        <v>87.179487179487182</v>
      </c>
    </row>
    <row r="158" spans="1:10" ht="15.75" thickBot="1" x14ac:dyDescent="0.3">
      <c r="A158" s="121"/>
      <c r="B158" s="4"/>
      <c r="C158" s="4"/>
      <c r="D158" s="7">
        <v>5</v>
      </c>
      <c r="E158" s="169" t="s">
        <v>13</v>
      </c>
      <c r="F158" s="175">
        <v>20</v>
      </c>
      <c r="G158" s="175">
        <v>1</v>
      </c>
      <c r="H158" s="175">
        <v>4</v>
      </c>
      <c r="I158" s="175">
        <v>1</v>
      </c>
      <c r="J158" s="68">
        <f t="shared" si="16"/>
        <v>84.615384615384613</v>
      </c>
    </row>
    <row r="159" spans="1:10" ht="15.75" thickBot="1" x14ac:dyDescent="0.3">
      <c r="A159" s="121"/>
      <c r="B159" s="4"/>
      <c r="C159" s="4"/>
      <c r="D159" s="7">
        <v>6</v>
      </c>
      <c r="E159" s="169" t="s">
        <v>14</v>
      </c>
      <c r="F159" s="175">
        <v>20</v>
      </c>
      <c r="G159" s="175">
        <v>2</v>
      </c>
      <c r="H159" s="175">
        <v>4</v>
      </c>
      <c r="I159" s="175"/>
      <c r="J159" s="68">
        <f t="shared" si="16"/>
        <v>87.179487179487182</v>
      </c>
    </row>
    <row r="160" spans="1:10" ht="15.75" thickBot="1" x14ac:dyDescent="0.3">
      <c r="A160" s="121"/>
      <c r="B160" s="4"/>
      <c r="C160" s="4"/>
      <c r="D160" s="7">
        <v>7</v>
      </c>
      <c r="E160" s="169" t="s">
        <v>124</v>
      </c>
      <c r="F160" s="175">
        <v>18</v>
      </c>
      <c r="G160" s="175">
        <v>4</v>
      </c>
      <c r="H160" s="175">
        <v>4</v>
      </c>
      <c r="I160" s="175"/>
      <c r="J160" s="68">
        <f t="shared" si="16"/>
        <v>84.615384615384613</v>
      </c>
    </row>
    <row r="161" spans="1:10" ht="15.75" thickBot="1" x14ac:dyDescent="0.3">
      <c r="A161" s="121"/>
      <c r="B161" s="4"/>
      <c r="C161" s="4"/>
      <c r="D161" s="7">
        <v>8</v>
      </c>
      <c r="E161" s="169" t="s">
        <v>96</v>
      </c>
      <c r="F161" s="175">
        <v>19</v>
      </c>
      <c r="G161" s="175">
        <v>3</v>
      </c>
      <c r="H161" s="175">
        <v>2</v>
      </c>
      <c r="I161" s="175">
        <v>2</v>
      </c>
      <c r="J161" s="68">
        <f t="shared" si="16"/>
        <v>83.333333333333329</v>
      </c>
    </row>
    <row r="162" spans="1:10" ht="15.75" thickBot="1" x14ac:dyDescent="0.3">
      <c r="A162" s="121"/>
      <c r="B162" s="4"/>
      <c r="C162" s="4"/>
      <c r="D162" s="7">
        <v>9</v>
      </c>
      <c r="E162" s="169" t="s">
        <v>15</v>
      </c>
      <c r="F162" s="175">
        <v>21</v>
      </c>
      <c r="G162" s="175">
        <v>4</v>
      </c>
      <c r="H162" s="175">
        <v>1</v>
      </c>
      <c r="I162" s="175"/>
      <c r="J162" s="68">
        <f t="shared" si="16"/>
        <v>92.307692307692307</v>
      </c>
    </row>
    <row r="163" spans="1:10" ht="23.25" thickBot="1" x14ac:dyDescent="0.3">
      <c r="A163" s="121"/>
      <c r="B163" s="4"/>
      <c r="C163" s="4"/>
      <c r="D163" s="7">
        <v>10</v>
      </c>
      <c r="E163" s="169" t="s">
        <v>16</v>
      </c>
      <c r="F163" s="175">
        <v>22</v>
      </c>
      <c r="G163" s="175">
        <v>1</v>
      </c>
      <c r="H163" s="175">
        <v>3</v>
      </c>
      <c r="I163" s="175"/>
      <c r="J163" s="68">
        <f t="shared" si="16"/>
        <v>91.025641025641022</v>
      </c>
    </row>
    <row r="164" spans="1:10" ht="15.75" thickBot="1" x14ac:dyDescent="0.3">
      <c r="A164" s="121"/>
      <c r="B164" s="4"/>
      <c r="C164" s="4"/>
      <c r="D164" s="7">
        <v>11</v>
      </c>
      <c r="E164" s="169" t="s">
        <v>20</v>
      </c>
      <c r="F164" s="175">
        <v>23</v>
      </c>
      <c r="G164" s="175">
        <v>2</v>
      </c>
      <c r="H164" s="175"/>
      <c r="I164" s="175">
        <v>1</v>
      </c>
      <c r="J164" s="68">
        <f t="shared" si="16"/>
        <v>93.589743589743591</v>
      </c>
    </row>
    <row r="165" spans="1:10" ht="15.75" thickBot="1" x14ac:dyDescent="0.3">
      <c r="A165" s="121"/>
      <c r="B165" s="4"/>
      <c r="C165" s="4"/>
      <c r="D165" s="7">
        <v>12</v>
      </c>
      <c r="E165" s="169" t="s">
        <v>22</v>
      </c>
      <c r="F165" s="175">
        <v>20</v>
      </c>
      <c r="G165" s="175">
        <v>2</v>
      </c>
      <c r="H165" s="175">
        <v>4</v>
      </c>
      <c r="I165" s="175"/>
      <c r="J165" s="68">
        <f t="shared" si="16"/>
        <v>87.179487179487182</v>
      </c>
    </row>
    <row r="166" spans="1:10" ht="15.75" thickBot="1" x14ac:dyDescent="0.3">
      <c r="A166" s="121"/>
      <c r="B166" s="4"/>
      <c r="C166" s="4"/>
      <c r="D166" s="7">
        <v>13</v>
      </c>
      <c r="E166" s="169" t="s">
        <v>17</v>
      </c>
      <c r="F166" s="175">
        <v>22</v>
      </c>
      <c r="G166" s="175">
        <v>4</v>
      </c>
      <c r="H166" s="175"/>
      <c r="I166" s="175"/>
      <c r="J166" s="68">
        <f t="shared" si="16"/>
        <v>94.871794871794876</v>
      </c>
    </row>
    <row r="167" spans="1:10" ht="15.75" thickBot="1" x14ac:dyDescent="0.3">
      <c r="A167" s="121"/>
      <c r="B167" s="4"/>
      <c r="C167" s="4"/>
      <c r="D167" s="7">
        <v>14</v>
      </c>
      <c r="E167" s="169" t="s">
        <v>18</v>
      </c>
      <c r="F167" s="175">
        <v>22</v>
      </c>
      <c r="G167" s="175">
        <v>1</v>
      </c>
      <c r="H167" s="175">
        <v>1</v>
      </c>
      <c r="I167" s="175">
        <v>2</v>
      </c>
      <c r="J167" s="68">
        <f t="shared" si="16"/>
        <v>88.461538461538467</v>
      </c>
    </row>
    <row r="168" spans="1:10" ht="15.75" thickBot="1" x14ac:dyDescent="0.3">
      <c r="A168" s="121"/>
      <c r="B168" s="4"/>
      <c r="C168" s="4"/>
      <c r="D168" s="7">
        <v>15</v>
      </c>
      <c r="E168" s="169" t="s">
        <v>19</v>
      </c>
      <c r="F168" s="175">
        <v>16</v>
      </c>
      <c r="G168" s="175">
        <v>1</v>
      </c>
      <c r="H168" s="175">
        <v>6</v>
      </c>
      <c r="I168" s="175">
        <v>3</v>
      </c>
      <c r="J168" s="68">
        <f t="shared" si="16"/>
        <v>71.794871794871796</v>
      </c>
    </row>
    <row r="169" spans="1:10" ht="15.75" thickBot="1" x14ac:dyDescent="0.3">
      <c r="A169" s="121"/>
      <c r="B169" s="4"/>
      <c r="C169" s="4"/>
      <c r="D169" s="7"/>
      <c r="E169" s="147" t="s">
        <v>6</v>
      </c>
      <c r="F169" s="198">
        <f>SUM(F154:F168)/15</f>
        <v>20.333333333333332</v>
      </c>
      <c r="G169" s="198">
        <f t="shared" ref="G169:I169" si="17">SUM(G154:G168)/15</f>
        <v>2.2666666666666666</v>
      </c>
      <c r="H169" s="198">
        <f t="shared" si="17"/>
        <v>2.5333333333333332</v>
      </c>
      <c r="I169" s="198">
        <f t="shared" si="17"/>
        <v>0.8666666666666667</v>
      </c>
      <c r="J169" s="80">
        <f>SUM(J154:J168)/15</f>
        <v>87.264957264957275</v>
      </c>
    </row>
    <row r="170" spans="1:10" s="197" customFormat="1" ht="27" customHeight="1" x14ac:dyDescent="0.2">
      <c r="A170" s="235" t="s">
        <v>270</v>
      </c>
      <c r="B170" s="314">
        <v>33</v>
      </c>
      <c r="C170" s="314">
        <v>26</v>
      </c>
      <c r="D170" s="314">
        <v>78</v>
      </c>
      <c r="E170" s="261"/>
      <c r="F170" s="259">
        <v>3</v>
      </c>
      <c r="G170" s="259">
        <v>2</v>
      </c>
      <c r="H170" s="135">
        <v>1</v>
      </c>
      <c r="I170" s="135">
        <v>0</v>
      </c>
      <c r="J170" s="263" t="s">
        <v>62</v>
      </c>
    </row>
    <row r="171" spans="1:10" s="197" customFormat="1" ht="12.75" thickBot="1" x14ac:dyDescent="0.25">
      <c r="A171" s="131" t="s">
        <v>133</v>
      </c>
      <c r="B171" s="315"/>
      <c r="C171" s="315"/>
      <c r="D171" s="315"/>
      <c r="E171" s="262"/>
      <c r="F171" s="267"/>
      <c r="G171" s="267"/>
      <c r="H171" s="135"/>
      <c r="I171" s="135"/>
      <c r="J171" s="264"/>
    </row>
    <row r="172" spans="1:10" ht="15.75" thickBot="1" x14ac:dyDescent="0.3">
      <c r="A172" s="121"/>
      <c r="B172" s="4"/>
      <c r="C172" s="4"/>
      <c r="D172" s="7">
        <v>1</v>
      </c>
      <c r="E172" s="169" t="s">
        <v>9</v>
      </c>
      <c r="F172" s="176">
        <v>18</v>
      </c>
      <c r="G172" s="176">
        <v>4</v>
      </c>
      <c r="H172" s="176">
        <v>2</v>
      </c>
      <c r="I172" s="176">
        <v>2</v>
      </c>
      <c r="J172" s="68">
        <f>SUM((F172*3+G172*2+H172*1+I172*0)*100/78)</f>
        <v>82.051282051282058</v>
      </c>
    </row>
    <row r="173" spans="1:10" ht="23.25" thickBot="1" x14ac:dyDescent="0.3">
      <c r="A173" s="121"/>
      <c r="B173" s="4"/>
      <c r="C173" s="4"/>
      <c r="D173" s="7">
        <v>2</v>
      </c>
      <c r="E173" s="169" t="s">
        <v>123</v>
      </c>
      <c r="F173" s="176">
        <v>19</v>
      </c>
      <c r="G173" s="176">
        <v>4</v>
      </c>
      <c r="H173" s="176">
        <v>3</v>
      </c>
      <c r="I173" s="176"/>
      <c r="J173" s="68">
        <f t="shared" ref="J173:J186" si="18">SUM((F173*3+G173*2+H173*1+I173*0)*100/78)</f>
        <v>87.179487179487182</v>
      </c>
    </row>
    <row r="174" spans="1:10" ht="15.75" thickBot="1" x14ac:dyDescent="0.3">
      <c r="A174" s="121"/>
      <c r="B174" s="4"/>
      <c r="C174" s="4"/>
      <c r="D174" s="7">
        <v>3</v>
      </c>
      <c r="E174" s="169" t="s">
        <v>11</v>
      </c>
      <c r="F174" s="176">
        <v>17</v>
      </c>
      <c r="G174" s="176">
        <v>8</v>
      </c>
      <c r="H174" s="176"/>
      <c r="I174" s="176">
        <v>1</v>
      </c>
      <c r="J174" s="68">
        <f t="shared" si="18"/>
        <v>85.897435897435898</v>
      </c>
    </row>
    <row r="175" spans="1:10" ht="15.75" thickBot="1" x14ac:dyDescent="0.3">
      <c r="A175" s="121"/>
      <c r="B175" s="4"/>
      <c r="C175" s="4"/>
      <c r="D175" s="7">
        <v>4</v>
      </c>
      <c r="E175" s="169" t="s">
        <v>12</v>
      </c>
      <c r="F175" s="176">
        <v>21</v>
      </c>
      <c r="G175" s="176">
        <v>4</v>
      </c>
      <c r="H175" s="176">
        <v>1</v>
      </c>
      <c r="I175" s="176"/>
      <c r="J175" s="68">
        <f t="shared" si="18"/>
        <v>92.307692307692307</v>
      </c>
    </row>
    <row r="176" spans="1:10" ht="15.75" thickBot="1" x14ac:dyDescent="0.3">
      <c r="A176" s="121"/>
      <c r="B176" s="4"/>
      <c r="C176" s="4"/>
      <c r="D176" s="7">
        <v>5</v>
      </c>
      <c r="E176" s="169" t="s">
        <v>13</v>
      </c>
      <c r="F176" s="176">
        <v>20</v>
      </c>
      <c r="G176" s="176">
        <v>5</v>
      </c>
      <c r="H176" s="176">
        <v>1</v>
      </c>
      <c r="I176" s="176"/>
      <c r="J176" s="68">
        <f t="shared" si="18"/>
        <v>91.025641025641022</v>
      </c>
    </row>
    <row r="177" spans="1:10" ht="15.75" thickBot="1" x14ac:dyDescent="0.3">
      <c r="A177" s="121"/>
      <c r="B177" s="4"/>
      <c r="C177" s="4"/>
      <c r="D177" s="7">
        <v>6</v>
      </c>
      <c r="E177" s="169" t="s">
        <v>14</v>
      </c>
      <c r="F177" s="176">
        <v>22</v>
      </c>
      <c r="G177" s="176">
        <v>3</v>
      </c>
      <c r="H177" s="176">
        <v>1</v>
      </c>
      <c r="I177" s="176"/>
      <c r="J177" s="68">
        <f t="shared" si="18"/>
        <v>93.589743589743591</v>
      </c>
    </row>
    <row r="178" spans="1:10" ht="15.75" thickBot="1" x14ac:dyDescent="0.3">
      <c r="A178" s="121"/>
      <c r="B178" s="4"/>
      <c r="C178" s="4"/>
      <c r="D178" s="7">
        <v>7</v>
      </c>
      <c r="E178" s="169" t="s">
        <v>124</v>
      </c>
      <c r="F178" s="176">
        <v>19</v>
      </c>
      <c r="G178" s="176">
        <v>7</v>
      </c>
      <c r="H178" s="176"/>
      <c r="I178" s="176"/>
      <c r="J178" s="68">
        <f t="shared" si="18"/>
        <v>91.025641025641022</v>
      </c>
    </row>
    <row r="179" spans="1:10" ht="15.75" thickBot="1" x14ac:dyDescent="0.3">
      <c r="A179" s="121"/>
      <c r="B179" s="4"/>
      <c r="C179" s="4"/>
      <c r="D179" s="7">
        <v>8</v>
      </c>
      <c r="E179" s="169" t="s">
        <v>96</v>
      </c>
      <c r="F179" s="176">
        <v>18</v>
      </c>
      <c r="G179" s="176">
        <v>6</v>
      </c>
      <c r="H179" s="176">
        <v>2</v>
      </c>
      <c r="I179" s="176"/>
      <c r="J179" s="68">
        <f t="shared" si="18"/>
        <v>87.179487179487182</v>
      </c>
    </row>
    <row r="180" spans="1:10" ht="15.75" thickBot="1" x14ac:dyDescent="0.3">
      <c r="A180" s="121"/>
      <c r="B180" s="4"/>
      <c r="C180" s="4"/>
      <c r="D180" s="7">
        <v>9</v>
      </c>
      <c r="E180" s="169" t="s">
        <v>15</v>
      </c>
      <c r="F180" s="176">
        <v>16</v>
      </c>
      <c r="G180" s="176">
        <v>5</v>
      </c>
      <c r="H180" s="176">
        <v>4</v>
      </c>
      <c r="I180" s="176">
        <v>1</v>
      </c>
      <c r="J180" s="68">
        <f t="shared" si="18"/>
        <v>79.487179487179489</v>
      </c>
    </row>
    <row r="181" spans="1:10" ht="23.25" thickBot="1" x14ac:dyDescent="0.3">
      <c r="A181" s="121"/>
      <c r="B181" s="4"/>
      <c r="C181" s="4"/>
      <c r="D181" s="7">
        <v>10</v>
      </c>
      <c r="E181" s="169" t="s">
        <v>16</v>
      </c>
      <c r="F181" s="176">
        <v>18</v>
      </c>
      <c r="G181" s="176">
        <v>6</v>
      </c>
      <c r="H181" s="176">
        <v>2</v>
      </c>
      <c r="I181" s="176"/>
      <c r="J181" s="68">
        <f t="shared" si="18"/>
        <v>87.179487179487182</v>
      </c>
    </row>
    <row r="182" spans="1:10" ht="15.75" thickBot="1" x14ac:dyDescent="0.3">
      <c r="A182" s="121"/>
      <c r="B182" s="4"/>
      <c r="C182" s="4"/>
      <c r="D182" s="7">
        <v>11</v>
      </c>
      <c r="E182" s="169" t="s">
        <v>20</v>
      </c>
      <c r="F182" s="176">
        <v>21</v>
      </c>
      <c r="G182" s="176">
        <v>3</v>
      </c>
      <c r="H182" s="176">
        <v>2</v>
      </c>
      <c r="I182" s="176"/>
      <c r="J182" s="68">
        <f t="shared" si="18"/>
        <v>91.025641025641022</v>
      </c>
    </row>
    <row r="183" spans="1:10" ht="15.75" thickBot="1" x14ac:dyDescent="0.3">
      <c r="A183" s="121"/>
      <c r="B183" s="4"/>
      <c r="C183" s="4"/>
      <c r="D183" s="7">
        <v>12</v>
      </c>
      <c r="E183" s="169" t="s">
        <v>22</v>
      </c>
      <c r="F183" s="176">
        <v>22</v>
      </c>
      <c r="G183" s="176">
        <v>4</v>
      </c>
      <c r="H183" s="176"/>
      <c r="I183" s="176"/>
      <c r="J183" s="68">
        <f t="shared" si="18"/>
        <v>94.871794871794876</v>
      </c>
    </row>
    <row r="184" spans="1:10" ht="15.75" thickBot="1" x14ac:dyDescent="0.3">
      <c r="A184" s="121"/>
      <c r="B184" s="4"/>
      <c r="C184" s="4"/>
      <c r="D184" s="7">
        <v>13</v>
      </c>
      <c r="E184" s="169" t="s">
        <v>17</v>
      </c>
      <c r="F184" s="176">
        <v>23</v>
      </c>
      <c r="G184" s="176">
        <v>3</v>
      </c>
      <c r="H184" s="176"/>
      <c r="I184" s="176"/>
      <c r="J184" s="68">
        <f t="shared" si="18"/>
        <v>96.15384615384616</v>
      </c>
    </row>
    <row r="185" spans="1:10" ht="15.75" thickBot="1" x14ac:dyDescent="0.3">
      <c r="A185" s="121"/>
      <c r="B185" s="4"/>
      <c r="C185" s="4"/>
      <c r="D185" s="7">
        <v>14</v>
      </c>
      <c r="E185" s="169" t="s">
        <v>18</v>
      </c>
      <c r="F185" s="176">
        <v>21</v>
      </c>
      <c r="G185" s="176">
        <v>4</v>
      </c>
      <c r="H185" s="176">
        <v>1</v>
      </c>
      <c r="I185" s="176"/>
      <c r="J185" s="68">
        <f t="shared" si="18"/>
        <v>92.307692307692307</v>
      </c>
    </row>
    <row r="186" spans="1:10" ht="15.75" thickBot="1" x14ac:dyDescent="0.3">
      <c r="A186" s="121"/>
      <c r="B186" s="4"/>
      <c r="C186" s="4"/>
      <c r="D186" s="7">
        <v>15</v>
      </c>
      <c r="E186" s="169" t="s">
        <v>19</v>
      </c>
      <c r="F186" s="176">
        <v>20</v>
      </c>
      <c r="G186" s="176">
        <v>4</v>
      </c>
      <c r="H186" s="176"/>
      <c r="I186" s="176">
        <v>2</v>
      </c>
      <c r="J186" s="68">
        <f t="shared" si="18"/>
        <v>87.179487179487182</v>
      </c>
    </row>
    <row r="187" spans="1:10" ht="15.75" thickBot="1" x14ac:dyDescent="0.3">
      <c r="A187" s="121"/>
      <c r="B187" s="4"/>
      <c r="C187" s="4"/>
      <c r="D187" s="7"/>
      <c r="E187" s="147" t="s">
        <v>6</v>
      </c>
      <c r="F187" s="198">
        <f>SUM(F172:F186)/15</f>
        <v>19.666666666666668</v>
      </c>
      <c r="G187" s="198">
        <f t="shared" ref="G187:I187" si="19">SUM(G172:G186)/15</f>
        <v>4.666666666666667</v>
      </c>
      <c r="H187" s="198">
        <f t="shared" si="19"/>
        <v>1.2666666666666666</v>
      </c>
      <c r="I187" s="198">
        <f t="shared" si="19"/>
        <v>0.4</v>
      </c>
      <c r="J187" s="80">
        <f>SUM(J172:J186)/15</f>
        <v>89.230769230769241</v>
      </c>
    </row>
    <row r="188" spans="1:10" s="197" customFormat="1" ht="49.5" customHeight="1" x14ac:dyDescent="0.2">
      <c r="A188" s="235" t="s">
        <v>271</v>
      </c>
      <c r="B188" s="314">
        <v>33</v>
      </c>
      <c r="C188" s="314">
        <v>29</v>
      </c>
      <c r="D188" s="314">
        <v>87</v>
      </c>
      <c r="E188" s="261"/>
      <c r="F188" s="259">
        <v>3</v>
      </c>
      <c r="G188" s="259">
        <v>2</v>
      </c>
      <c r="H188" s="135">
        <v>1</v>
      </c>
      <c r="I188" s="135">
        <v>0</v>
      </c>
      <c r="J188" s="263" t="s">
        <v>62</v>
      </c>
    </row>
    <row r="189" spans="1:10" s="197" customFormat="1" ht="12.75" thickBot="1" x14ac:dyDescent="0.25">
      <c r="A189" s="131" t="s">
        <v>134</v>
      </c>
      <c r="B189" s="315"/>
      <c r="C189" s="315"/>
      <c r="D189" s="315"/>
      <c r="E189" s="262"/>
      <c r="F189" s="267"/>
      <c r="G189" s="267"/>
      <c r="H189" s="135"/>
      <c r="I189" s="135"/>
      <c r="J189" s="264"/>
    </row>
    <row r="190" spans="1:10" ht="15.75" thickBot="1" x14ac:dyDescent="0.3">
      <c r="A190" s="121"/>
      <c r="B190" s="4"/>
      <c r="C190" s="4"/>
      <c r="D190" s="7">
        <v>1</v>
      </c>
      <c r="E190" s="169" t="s">
        <v>9</v>
      </c>
      <c r="F190" s="176">
        <v>24</v>
      </c>
      <c r="G190" s="176">
        <v>3</v>
      </c>
      <c r="H190" s="176">
        <v>2</v>
      </c>
      <c r="I190" s="176"/>
      <c r="J190" s="68">
        <f>SUM((F190*3+G190*2+H190*1+I190*0)*100/87)</f>
        <v>91.954022988505741</v>
      </c>
    </row>
    <row r="191" spans="1:10" ht="23.25" thickBot="1" x14ac:dyDescent="0.3">
      <c r="A191" s="121"/>
      <c r="B191" s="4"/>
      <c r="C191" s="4"/>
      <c r="D191" s="7">
        <v>2</v>
      </c>
      <c r="E191" s="169" t="s">
        <v>123</v>
      </c>
      <c r="F191" s="176">
        <v>25</v>
      </c>
      <c r="G191" s="176">
        <v>2</v>
      </c>
      <c r="H191" s="176">
        <v>2</v>
      </c>
      <c r="I191" s="176"/>
      <c r="J191" s="68">
        <f t="shared" ref="J191:J204" si="20">SUM((F191*3+G191*2+H191*1+I191*0)*100/87)</f>
        <v>93.103448275862064</v>
      </c>
    </row>
    <row r="192" spans="1:10" ht="15.75" thickBot="1" x14ac:dyDescent="0.3">
      <c r="A192" s="121"/>
      <c r="B192" s="4"/>
      <c r="C192" s="4"/>
      <c r="D192" s="7">
        <v>3</v>
      </c>
      <c r="E192" s="169" t="s">
        <v>11</v>
      </c>
      <c r="F192" s="176">
        <v>27</v>
      </c>
      <c r="G192" s="176">
        <v>2</v>
      </c>
      <c r="H192" s="176"/>
      <c r="I192" s="176"/>
      <c r="J192" s="68">
        <f t="shared" si="20"/>
        <v>97.701149425287355</v>
      </c>
    </row>
    <row r="193" spans="1:10" ht="15.75" thickBot="1" x14ac:dyDescent="0.3">
      <c r="A193" s="121"/>
      <c r="B193" s="4"/>
      <c r="C193" s="4"/>
      <c r="D193" s="7">
        <v>4</v>
      </c>
      <c r="E193" s="169" t="s">
        <v>12</v>
      </c>
      <c r="F193" s="176">
        <v>26</v>
      </c>
      <c r="G193" s="176">
        <v>1</v>
      </c>
      <c r="H193" s="176">
        <v>2</v>
      </c>
      <c r="I193" s="176"/>
      <c r="J193" s="68">
        <f t="shared" si="20"/>
        <v>94.252873563218387</v>
      </c>
    </row>
    <row r="194" spans="1:10" ht="15.75" thickBot="1" x14ac:dyDescent="0.3">
      <c r="A194" s="121"/>
      <c r="B194" s="4"/>
      <c r="C194" s="4"/>
      <c r="D194" s="7">
        <v>5</v>
      </c>
      <c r="E194" s="169" t="s">
        <v>13</v>
      </c>
      <c r="F194" s="176">
        <v>25</v>
      </c>
      <c r="G194" s="176">
        <v>2</v>
      </c>
      <c r="H194" s="176">
        <v>1</v>
      </c>
      <c r="I194" s="176">
        <v>1</v>
      </c>
      <c r="J194" s="68">
        <f t="shared" si="20"/>
        <v>91.954022988505741</v>
      </c>
    </row>
    <row r="195" spans="1:10" ht="15.75" thickBot="1" x14ac:dyDescent="0.3">
      <c r="A195" s="121"/>
      <c r="B195" s="4"/>
      <c r="C195" s="4"/>
      <c r="D195" s="7">
        <v>6</v>
      </c>
      <c r="E195" s="169" t="s">
        <v>14</v>
      </c>
      <c r="F195" s="176">
        <v>24</v>
      </c>
      <c r="G195" s="176">
        <v>3</v>
      </c>
      <c r="H195" s="176">
        <v>2</v>
      </c>
      <c r="I195" s="176"/>
      <c r="J195" s="68">
        <f t="shared" si="20"/>
        <v>91.954022988505741</v>
      </c>
    </row>
    <row r="196" spans="1:10" ht="15.75" thickBot="1" x14ac:dyDescent="0.3">
      <c r="A196" s="121"/>
      <c r="B196" s="4"/>
      <c r="C196" s="4"/>
      <c r="D196" s="7">
        <v>7</v>
      </c>
      <c r="E196" s="169" t="s">
        <v>124</v>
      </c>
      <c r="F196" s="176">
        <v>25</v>
      </c>
      <c r="G196" s="176">
        <v>3</v>
      </c>
      <c r="H196" s="176">
        <v>1</v>
      </c>
      <c r="I196" s="176"/>
      <c r="J196" s="68">
        <f t="shared" si="20"/>
        <v>94.252873563218387</v>
      </c>
    </row>
    <row r="197" spans="1:10" ht="15.75" thickBot="1" x14ac:dyDescent="0.3">
      <c r="A197" s="121"/>
      <c r="B197" s="4"/>
      <c r="C197" s="4"/>
      <c r="D197" s="7">
        <v>8</v>
      </c>
      <c r="E197" s="169" t="s">
        <v>96</v>
      </c>
      <c r="F197" s="176">
        <v>27</v>
      </c>
      <c r="G197" s="176">
        <v>2</v>
      </c>
      <c r="H197" s="176"/>
      <c r="I197" s="176"/>
      <c r="J197" s="68">
        <f t="shared" si="20"/>
        <v>97.701149425287355</v>
      </c>
    </row>
    <row r="198" spans="1:10" ht="15.75" thickBot="1" x14ac:dyDescent="0.3">
      <c r="A198" s="121"/>
      <c r="B198" s="4"/>
      <c r="C198" s="4"/>
      <c r="D198" s="7">
        <v>9</v>
      </c>
      <c r="E198" s="169" t="s">
        <v>15</v>
      </c>
      <c r="F198" s="176">
        <v>28</v>
      </c>
      <c r="G198" s="176"/>
      <c r="H198" s="176">
        <v>1</v>
      </c>
      <c r="I198" s="176"/>
      <c r="J198" s="68">
        <f t="shared" si="20"/>
        <v>97.701149425287355</v>
      </c>
    </row>
    <row r="199" spans="1:10" ht="23.25" thickBot="1" x14ac:dyDescent="0.3">
      <c r="A199" s="121"/>
      <c r="B199" s="4"/>
      <c r="C199" s="4"/>
      <c r="D199" s="7">
        <v>10</v>
      </c>
      <c r="E199" s="169" t="s">
        <v>16</v>
      </c>
      <c r="F199" s="176">
        <v>27</v>
      </c>
      <c r="G199" s="176">
        <v>2</v>
      </c>
      <c r="H199" s="176"/>
      <c r="I199" s="176"/>
      <c r="J199" s="68">
        <f t="shared" si="20"/>
        <v>97.701149425287355</v>
      </c>
    </row>
    <row r="200" spans="1:10" ht="15.75" thickBot="1" x14ac:dyDescent="0.3">
      <c r="A200" s="121"/>
      <c r="B200" s="4"/>
      <c r="C200" s="4"/>
      <c r="D200" s="7">
        <v>11</v>
      </c>
      <c r="E200" s="169" t="s">
        <v>20</v>
      </c>
      <c r="F200" s="176">
        <v>24</v>
      </c>
      <c r="G200" s="176">
        <v>4</v>
      </c>
      <c r="H200" s="176">
        <v>1</v>
      </c>
      <c r="I200" s="176"/>
      <c r="J200" s="68">
        <f t="shared" si="20"/>
        <v>93.103448275862064</v>
      </c>
    </row>
    <row r="201" spans="1:10" ht="15.75" thickBot="1" x14ac:dyDescent="0.3">
      <c r="A201" s="121"/>
      <c r="B201" s="4"/>
      <c r="C201" s="4"/>
      <c r="D201" s="7">
        <v>12</v>
      </c>
      <c r="E201" s="169" t="s">
        <v>22</v>
      </c>
      <c r="F201" s="176">
        <v>26</v>
      </c>
      <c r="G201" s="176">
        <v>1</v>
      </c>
      <c r="H201" s="176">
        <v>2</v>
      </c>
      <c r="I201" s="176"/>
      <c r="J201" s="68">
        <f t="shared" si="20"/>
        <v>94.252873563218387</v>
      </c>
    </row>
    <row r="202" spans="1:10" ht="15.75" thickBot="1" x14ac:dyDescent="0.3">
      <c r="A202" s="121"/>
      <c r="B202" s="4"/>
      <c r="C202" s="4"/>
      <c r="D202" s="7">
        <v>13</v>
      </c>
      <c r="E202" s="169" t="s">
        <v>17</v>
      </c>
      <c r="F202" s="176">
        <v>25</v>
      </c>
      <c r="G202" s="176">
        <v>3</v>
      </c>
      <c r="H202" s="176">
        <v>1</v>
      </c>
      <c r="I202" s="176"/>
      <c r="J202" s="68">
        <f t="shared" si="20"/>
        <v>94.252873563218387</v>
      </c>
    </row>
    <row r="203" spans="1:10" ht="15.75" thickBot="1" x14ac:dyDescent="0.3">
      <c r="A203" s="121"/>
      <c r="B203" s="4"/>
      <c r="C203" s="4"/>
      <c r="D203" s="7">
        <v>14</v>
      </c>
      <c r="E203" s="169" t="s">
        <v>18</v>
      </c>
      <c r="F203" s="176">
        <v>26</v>
      </c>
      <c r="G203" s="176">
        <v>2</v>
      </c>
      <c r="H203" s="176">
        <v>1</v>
      </c>
      <c r="I203" s="176"/>
      <c r="J203" s="68">
        <f t="shared" si="20"/>
        <v>95.402298850574709</v>
      </c>
    </row>
    <row r="204" spans="1:10" ht="15.75" thickBot="1" x14ac:dyDescent="0.3">
      <c r="A204" s="121"/>
      <c r="B204" s="4"/>
      <c r="C204" s="4"/>
      <c r="D204" s="7">
        <v>15</v>
      </c>
      <c r="E204" s="169" t="s">
        <v>19</v>
      </c>
      <c r="F204" s="176">
        <v>25</v>
      </c>
      <c r="G204" s="176">
        <v>3</v>
      </c>
      <c r="H204" s="176"/>
      <c r="I204" s="176">
        <v>1</v>
      </c>
      <c r="J204" s="68">
        <f t="shared" si="20"/>
        <v>93.103448275862064</v>
      </c>
    </row>
    <row r="205" spans="1:10" ht="15.75" thickBot="1" x14ac:dyDescent="0.3">
      <c r="A205" s="121"/>
      <c r="B205" s="4"/>
      <c r="C205" s="4"/>
      <c r="D205" s="7"/>
      <c r="E205" s="147" t="s">
        <v>6</v>
      </c>
      <c r="F205" s="198">
        <f>SUM(F190:F204)/15</f>
        <v>25.6</v>
      </c>
      <c r="G205" s="198">
        <f t="shared" ref="G205:I205" si="21">SUM(G190:G204)/15</f>
        <v>2.2000000000000002</v>
      </c>
      <c r="H205" s="198">
        <f t="shared" si="21"/>
        <v>1.0666666666666667</v>
      </c>
      <c r="I205" s="198">
        <f t="shared" si="21"/>
        <v>0.13333333333333333</v>
      </c>
      <c r="J205" s="80">
        <f>SUM(J190:J204)/15</f>
        <v>94.559386973180068</v>
      </c>
    </row>
    <row r="206" spans="1:10" s="197" customFormat="1" ht="24" x14ac:dyDescent="0.2">
      <c r="A206" s="235" t="s">
        <v>272</v>
      </c>
      <c r="B206" s="314">
        <v>33</v>
      </c>
      <c r="C206" s="325" t="s">
        <v>390</v>
      </c>
      <c r="D206" s="314">
        <v>81</v>
      </c>
      <c r="E206" s="261"/>
      <c r="F206" s="259">
        <v>3</v>
      </c>
      <c r="G206" s="259">
        <v>2</v>
      </c>
      <c r="H206" s="135">
        <v>1</v>
      </c>
      <c r="I206" s="135">
        <v>0</v>
      </c>
      <c r="J206" s="263" t="s">
        <v>62</v>
      </c>
    </row>
    <row r="207" spans="1:10" s="197" customFormat="1" ht="12.75" thickBot="1" x14ac:dyDescent="0.25">
      <c r="A207" s="234" t="s">
        <v>342</v>
      </c>
      <c r="B207" s="315"/>
      <c r="C207" s="315"/>
      <c r="D207" s="315"/>
      <c r="E207" s="262"/>
      <c r="F207" s="267"/>
      <c r="G207" s="267"/>
      <c r="H207" s="135"/>
      <c r="I207" s="135"/>
      <c r="J207" s="264"/>
    </row>
    <row r="208" spans="1:10" ht="15.75" thickBot="1" x14ac:dyDescent="0.3">
      <c r="A208" s="121"/>
      <c r="B208" s="4"/>
      <c r="C208" s="4"/>
      <c r="D208" s="7">
        <v>1</v>
      </c>
      <c r="E208" s="169" t="s">
        <v>9</v>
      </c>
      <c r="F208" s="175">
        <v>23</v>
      </c>
      <c r="G208" s="175">
        <v>3</v>
      </c>
      <c r="H208" s="175">
        <v>1</v>
      </c>
      <c r="I208" s="175"/>
      <c r="J208" s="68">
        <f>SUM((F208*3+G208*2+H208*1+I208*0)*100/81)</f>
        <v>93.827160493827165</v>
      </c>
    </row>
    <row r="209" spans="1:10" ht="23.25" thickBot="1" x14ac:dyDescent="0.3">
      <c r="A209" s="121"/>
      <c r="B209" s="4"/>
      <c r="C209" s="4"/>
      <c r="D209" s="7">
        <v>2</v>
      </c>
      <c r="E209" s="169" t="s">
        <v>123</v>
      </c>
      <c r="F209" s="175">
        <v>23</v>
      </c>
      <c r="G209" s="175">
        <v>4</v>
      </c>
      <c r="H209" s="175"/>
      <c r="I209" s="175"/>
      <c r="J209" s="68">
        <f t="shared" ref="J209:J222" si="22">SUM((F209*3+G209*2+H209*1+I209*0)*100/81)</f>
        <v>95.061728395061735</v>
      </c>
    </row>
    <row r="210" spans="1:10" ht="15.75" thickBot="1" x14ac:dyDescent="0.3">
      <c r="A210" s="121"/>
      <c r="B210" s="4"/>
      <c r="C210" s="4"/>
      <c r="D210" s="7">
        <v>3</v>
      </c>
      <c r="E210" s="169" t="s">
        <v>11</v>
      </c>
      <c r="F210" s="175">
        <v>22</v>
      </c>
      <c r="G210" s="175">
        <v>4</v>
      </c>
      <c r="H210" s="175">
        <v>1</v>
      </c>
      <c r="I210" s="175"/>
      <c r="J210" s="68">
        <f t="shared" si="22"/>
        <v>92.592592592592595</v>
      </c>
    </row>
    <row r="211" spans="1:10" ht="15.75" thickBot="1" x14ac:dyDescent="0.3">
      <c r="A211" s="121"/>
      <c r="B211" s="4"/>
      <c r="C211" s="4"/>
      <c r="D211" s="7">
        <v>4</v>
      </c>
      <c r="E211" s="169" t="s">
        <v>12</v>
      </c>
      <c r="F211" s="175">
        <v>23</v>
      </c>
      <c r="G211" s="175">
        <v>4</v>
      </c>
      <c r="H211" s="175"/>
      <c r="I211" s="175"/>
      <c r="J211" s="68">
        <f t="shared" si="22"/>
        <v>95.061728395061735</v>
      </c>
    </row>
    <row r="212" spans="1:10" ht="15.75" thickBot="1" x14ac:dyDescent="0.3">
      <c r="A212" s="121"/>
      <c r="B212" s="4"/>
      <c r="C212" s="4"/>
      <c r="D212" s="7">
        <v>5</v>
      </c>
      <c r="E212" s="169" t="s">
        <v>13</v>
      </c>
      <c r="F212" s="175">
        <v>23</v>
      </c>
      <c r="G212" s="175">
        <v>2</v>
      </c>
      <c r="H212" s="175">
        <v>1</v>
      </c>
      <c r="I212" s="175">
        <v>1</v>
      </c>
      <c r="J212" s="68">
        <f t="shared" si="22"/>
        <v>91.358024691358025</v>
      </c>
    </row>
    <row r="213" spans="1:10" ht="15.75" thickBot="1" x14ac:dyDescent="0.3">
      <c r="A213" s="121"/>
      <c r="B213" s="4"/>
      <c r="C213" s="4"/>
      <c r="D213" s="7">
        <v>6</v>
      </c>
      <c r="E213" s="169" t="s">
        <v>14</v>
      </c>
      <c r="F213" s="175">
        <v>22</v>
      </c>
      <c r="G213" s="175">
        <v>5</v>
      </c>
      <c r="H213" s="175"/>
      <c r="I213" s="175"/>
      <c r="J213" s="68">
        <f t="shared" si="22"/>
        <v>93.827160493827165</v>
      </c>
    </row>
    <row r="214" spans="1:10" ht="15.75" thickBot="1" x14ac:dyDescent="0.3">
      <c r="A214" s="121"/>
      <c r="B214" s="4"/>
      <c r="C214" s="4"/>
      <c r="D214" s="7">
        <v>7</v>
      </c>
      <c r="E214" s="169" t="s">
        <v>124</v>
      </c>
      <c r="F214" s="175">
        <v>23</v>
      </c>
      <c r="G214" s="175">
        <v>3</v>
      </c>
      <c r="H214" s="175">
        <v>1</v>
      </c>
      <c r="I214" s="175"/>
      <c r="J214" s="68">
        <f t="shared" si="22"/>
        <v>93.827160493827165</v>
      </c>
    </row>
    <row r="215" spans="1:10" ht="15.75" thickBot="1" x14ac:dyDescent="0.3">
      <c r="A215" s="121"/>
      <c r="B215" s="4"/>
      <c r="C215" s="4"/>
      <c r="D215" s="7">
        <v>8</v>
      </c>
      <c r="E215" s="169" t="s">
        <v>96</v>
      </c>
      <c r="F215" s="175">
        <v>24</v>
      </c>
      <c r="G215" s="175">
        <v>2</v>
      </c>
      <c r="H215" s="175">
        <v>1</v>
      </c>
      <c r="I215" s="175"/>
      <c r="J215" s="68">
        <f t="shared" si="22"/>
        <v>95.061728395061735</v>
      </c>
    </row>
    <row r="216" spans="1:10" ht="15.75" thickBot="1" x14ac:dyDescent="0.3">
      <c r="A216" s="121"/>
      <c r="B216" s="4"/>
      <c r="C216" s="4"/>
      <c r="D216" s="7">
        <v>9</v>
      </c>
      <c r="E216" s="169" t="s">
        <v>15</v>
      </c>
      <c r="F216" s="175">
        <v>23</v>
      </c>
      <c r="G216" s="175">
        <v>4</v>
      </c>
      <c r="H216" s="175"/>
      <c r="I216" s="175"/>
      <c r="J216" s="68">
        <f t="shared" si="22"/>
        <v>95.061728395061735</v>
      </c>
    </row>
    <row r="217" spans="1:10" ht="23.25" thickBot="1" x14ac:dyDescent="0.3">
      <c r="A217" s="121"/>
      <c r="B217" s="4"/>
      <c r="C217" s="4"/>
      <c r="D217" s="7">
        <v>10</v>
      </c>
      <c r="E217" s="169" t="s">
        <v>16</v>
      </c>
      <c r="F217" s="175">
        <v>22</v>
      </c>
      <c r="G217" s="175">
        <v>3</v>
      </c>
      <c r="H217" s="175">
        <v>2</v>
      </c>
      <c r="I217" s="175"/>
      <c r="J217" s="68">
        <f t="shared" si="22"/>
        <v>91.358024691358025</v>
      </c>
    </row>
    <row r="218" spans="1:10" ht="15.75" thickBot="1" x14ac:dyDescent="0.3">
      <c r="A218" s="121"/>
      <c r="B218" s="4"/>
      <c r="C218" s="4"/>
      <c r="D218" s="7">
        <v>11</v>
      </c>
      <c r="E218" s="169" t="s">
        <v>20</v>
      </c>
      <c r="F218" s="175">
        <v>25</v>
      </c>
      <c r="G218" s="175">
        <v>2</v>
      </c>
      <c r="H218" s="175"/>
      <c r="I218" s="175"/>
      <c r="J218" s="68">
        <f t="shared" si="22"/>
        <v>97.53086419753086</v>
      </c>
    </row>
    <row r="219" spans="1:10" ht="15.75" thickBot="1" x14ac:dyDescent="0.3">
      <c r="A219" s="121"/>
      <c r="B219" s="4"/>
      <c r="C219" s="4"/>
      <c r="D219" s="7">
        <v>12</v>
      </c>
      <c r="E219" s="169" t="s">
        <v>22</v>
      </c>
      <c r="F219" s="175">
        <v>22</v>
      </c>
      <c r="G219" s="175">
        <v>3</v>
      </c>
      <c r="H219" s="175">
        <v>1</v>
      </c>
      <c r="I219" s="175">
        <v>1</v>
      </c>
      <c r="J219" s="68">
        <f t="shared" si="22"/>
        <v>90.123456790123456</v>
      </c>
    </row>
    <row r="220" spans="1:10" ht="15.75" thickBot="1" x14ac:dyDescent="0.3">
      <c r="A220" s="121"/>
      <c r="B220" s="4"/>
      <c r="C220" s="4"/>
      <c r="D220" s="7">
        <v>13</v>
      </c>
      <c r="E220" s="169" t="s">
        <v>17</v>
      </c>
      <c r="F220" s="175">
        <v>23</v>
      </c>
      <c r="G220" s="175">
        <v>2</v>
      </c>
      <c r="H220" s="175">
        <v>2</v>
      </c>
      <c r="I220" s="175"/>
      <c r="J220" s="68">
        <f t="shared" si="22"/>
        <v>92.592592592592595</v>
      </c>
    </row>
    <row r="221" spans="1:10" ht="15.75" thickBot="1" x14ac:dyDescent="0.3">
      <c r="A221" s="121"/>
      <c r="B221" s="4"/>
      <c r="C221" s="4"/>
      <c r="D221" s="7">
        <v>14</v>
      </c>
      <c r="E221" s="169" t="s">
        <v>18</v>
      </c>
      <c r="F221" s="175">
        <v>22</v>
      </c>
      <c r="G221" s="175">
        <v>4</v>
      </c>
      <c r="H221" s="175">
        <v>1</v>
      </c>
      <c r="I221" s="175"/>
      <c r="J221" s="68">
        <f t="shared" si="22"/>
        <v>92.592592592592595</v>
      </c>
    </row>
    <row r="222" spans="1:10" ht="15.75" thickBot="1" x14ac:dyDescent="0.3">
      <c r="A222" s="121"/>
      <c r="B222" s="4"/>
      <c r="C222" s="4"/>
      <c r="D222" s="7">
        <v>15</v>
      </c>
      <c r="E222" s="169" t="s">
        <v>19</v>
      </c>
      <c r="F222" s="175">
        <v>23</v>
      </c>
      <c r="G222" s="175">
        <v>3</v>
      </c>
      <c r="H222" s="175">
        <v>1</v>
      </c>
      <c r="I222" s="175"/>
      <c r="J222" s="68">
        <f t="shared" si="22"/>
        <v>93.827160493827165</v>
      </c>
    </row>
    <row r="223" spans="1:10" ht="15.75" thickBot="1" x14ac:dyDescent="0.3">
      <c r="A223" s="121"/>
      <c r="B223" s="4"/>
      <c r="C223" s="4"/>
      <c r="D223" s="7"/>
      <c r="E223" s="147" t="s">
        <v>6</v>
      </c>
      <c r="F223" s="198">
        <f>SUM(F208:F222)/15</f>
        <v>22.866666666666667</v>
      </c>
      <c r="G223" s="198">
        <f t="shared" ref="G223:I223" si="23">SUM(G208:G222)/15</f>
        <v>3.2</v>
      </c>
      <c r="H223" s="198">
        <f t="shared" si="23"/>
        <v>0.8</v>
      </c>
      <c r="I223" s="198">
        <f t="shared" si="23"/>
        <v>0.13333333333333333</v>
      </c>
      <c r="J223" s="80">
        <f>SUM(J208:J222)/15</f>
        <v>93.580246913580282</v>
      </c>
    </row>
    <row r="224" spans="1:10" s="197" customFormat="1" ht="24" x14ac:dyDescent="0.2">
      <c r="A224" s="235" t="s">
        <v>273</v>
      </c>
      <c r="B224" s="314">
        <v>33</v>
      </c>
      <c r="C224" s="314">
        <v>20</v>
      </c>
      <c r="D224" s="314">
        <v>60</v>
      </c>
      <c r="E224" s="261"/>
      <c r="F224" s="259">
        <v>3</v>
      </c>
      <c r="G224" s="259">
        <v>2</v>
      </c>
      <c r="H224" s="135">
        <v>1</v>
      </c>
      <c r="I224" s="135">
        <v>0</v>
      </c>
      <c r="J224" s="263" t="s">
        <v>62</v>
      </c>
    </row>
    <row r="225" spans="1:10" s="197" customFormat="1" ht="12.75" thickBot="1" x14ac:dyDescent="0.25">
      <c r="A225" s="234" t="s">
        <v>187</v>
      </c>
      <c r="B225" s="315"/>
      <c r="C225" s="315"/>
      <c r="D225" s="315"/>
      <c r="E225" s="262"/>
      <c r="F225" s="267"/>
      <c r="G225" s="267"/>
      <c r="H225" s="135"/>
      <c r="I225" s="135"/>
      <c r="J225" s="264"/>
    </row>
    <row r="226" spans="1:10" ht="15.75" thickBot="1" x14ac:dyDescent="0.3">
      <c r="A226" s="121"/>
      <c r="B226" s="4"/>
      <c r="C226" s="4"/>
      <c r="D226" s="7">
        <v>1</v>
      </c>
      <c r="E226" s="169" t="s">
        <v>9</v>
      </c>
      <c r="F226" s="182">
        <v>17</v>
      </c>
      <c r="G226" s="175">
        <v>3</v>
      </c>
      <c r="H226" s="175"/>
      <c r="I226" s="175"/>
      <c r="J226" s="68">
        <f>SUM((F226*3+G226*2+H226*1+I226*0)*100/60)</f>
        <v>95</v>
      </c>
    </row>
    <row r="227" spans="1:10" ht="23.25" thickBot="1" x14ac:dyDescent="0.3">
      <c r="A227" s="121"/>
      <c r="B227" s="4"/>
      <c r="C227" s="4"/>
      <c r="D227" s="7">
        <v>2</v>
      </c>
      <c r="E227" s="169" t="s">
        <v>123</v>
      </c>
      <c r="F227" s="182">
        <v>19</v>
      </c>
      <c r="G227" s="175">
        <v>1</v>
      </c>
      <c r="H227" s="175"/>
      <c r="I227" s="175"/>
      <c r="J227" s="68">
        <f t="shared" ref="J227:J240" si="24">SUM((F227*3+G227*2+H227*1+I227*0)*100/60)</f>
        <v>98.333333333333329</v>
      </c>
    </row>
    <row r="228" spans="1:10" ht="15.75" thickBot="1" x14ac:dyDescent="0.3">
      <c r="A228" s="121"/>
      <c r="B228" s="4"/>
      <c r="C228" s="4"/>
      <c r="D228" s="7">
        <v>3</v>
      </c>
      <c r="E228" s="169" t="s">
        <v>11</v>
      </c>
      <c r="F228" s="182">
        <v>17</v>
      </c>
      <c r="G228" s="175">
        <v>2</v>
      </c>
      <c r="H228" s="175">
        <v>1</v>
      </c>
      <c r="I228" s="175"/>
      <c r="J228" s="68">
        <f t="shared" si="24"/>
        <v>93.333333333333329</v>
      </c>
    </row>
    <row r="229" spans="1:10" ht="15.75" thickBot="1" x14ac:dyDescent="0.3">
      <c r="A229" s="121"/>
      <c r="B229" s="4"/>
      <c r="C229" s="4"/>
      <c r="D229" s="7">
        <v>4</v>
      </c>
      <c r="E229" s="169" t="s">
        <v>12</v>
      </c>
      <c r="F229" s="182">
        <v>20</v>
      </c>
      <c r="G229" s="175"/>
      <c r="H229" s="175"/>
      <c r="I229" s="175"/>
      <c r="J229" s="68">
        <f t="shared" si="24"/>
        <v>100</v>
      </c>
    </row>
    <row r="230" spans="1:10" ht="15.75" thickBot="1" x14ac:dyDescent="0.3">
      <c r="A230" s="121"/>
      <c r="B230" s="4"/>
      <c r="C230" s="4"/>
      <c r="D230" s="7">
        <v>5</v>
      </c>
      <c r="E230" s="169" t="s">
        <v>13</v>
      </c>
      <c r="F230" s="182">
        <v>17</v>
      </c>
      <c r="G230" s="175">
        <v>3</v>
      </c>
      <c r="H230" s="175"/>
      <c r="I230" s="175"/>
      <c r="J230" s="68">
        <f t="shared" si="24"/>
        <v>95</v>
      </c>
    </row>
    <row r="231" spans="1:10" ht="15.75" thickBot="1" x14ac:dyDescent="0.3">
      <c r="A231" s="121"/>
      <c r="B231" s="4"/>
      <c r="C231" s="4"/>
      <c r="D231" s="7">
        <v>6</v>
      </c>
      <c r="E231" s="169" t="s">
        <v>14</v>
      </c>
      <c r="F231" s="182">
        <v>18</v>
      </c>
      <c r="G231" s="175">
        <v>2</v>
      </c>
      <c r="H231" s="175"/>
      <c r="I231" s="175"/>
      <c r="J231" s="68">
        <f t="shared" si="24"/>
        <v>96.666666666666671</v>
      </c>
    </row>
    <row r="232" spans="1:10" ht="15.75" thickBot="1" x14ac:dyDescent="0.3">
      <c r="A232" s="121"/>
      <c r="B232" s="4"/>
      <c r="C232" s="4"/>
      <c r="D232" s="7">
        <v>7</v>
      </c>
      <c r="E232" s="169" t="s">
        <v>124</v>
      </c>
      <c r="F232" s="182">
        <v>19</v>
      </c>
      <c r="G232" s="175">
        <v>1</v>
      </c>
      <c r="H232" s="175"/>
      <c r="I232" s="175"/>
      <c r="J232" s="68">
        <f t="shared" si="24"/>
        <v>98.333333333333329</v>
      </c>
    </row>
    <row r="233" spans="1:10" ht="15.75" thickBot="1" x14ac:dyDescent="0.3">
      <c r="A233" s="121"/>
      <c r="B233" s="4"/>
      <c r="C233" s="4"/>
      <c r="D233" s="7">
        <v>8</v>
      </c>
      <c r="E233" s="169" t="s">
        <v>96</v>
      </c>
      <c r="F233" s="182">
        <v>20</v>
      </c>
      <c r="G233" s="175"/>
      <c r="H233" s="175"/>
      <c r="I233" s="175"/>
      <c r="J233" s="68">
        <f t="shared" si="24"/>
        <v>100</v>
      </c>
    </row>
    <row r="234" spans="1:10" ht="15.75" thickBot="1" x14ac:dyDescent="0.3">
      <c r="A234" s="121"/>
      <c r="B234" s="4"/>
      <c r="C234" s="4"/>
      <c r="D234" s="7">
        <v>9</v>
      </c>
      <c r="E234" s="169" t="s">
        <v>15</v>
      </c>
      <c r="F234" s="182">
        <v>16</v>
      </c>
      <c r="G234" s="175">
        <v>2</v>
      </c>
      <c r="H234" s="175">
        <v>2</v>
      </c>
      <c r="I234" s="175"/>
      <c r="J234" s="68">
        <f t="shared" si="24"/>
        <v>90</v>
      </c>
    </row>
    <row r="235" spans="1:10" ht="23.25" thickBot="1" x14ac:dyDescent="0.3">
      <c r="A235" s="121"/>
      <c r="B235" s="4"/>
      <c r="C235" s="4"/>
      <c r="D235" s="7">
        <v>10</v>
      </c>
      <c r="E235" s="169" t="s">
        <v>16</v>
      </c>
      <c r="F235" s="182">
        <v>19</v>
      </c>
      <c r="G235" s="175">
        <v>1</v>
      </c>
      <c r="H235" s="175"/>
      <c r="I235" s="175"/>
      <c r="J235" s="68">
        <f t="shared" si="24"/>
        <v>98.333333333333329</v>
      </c>
    </row>
    <row r="236" spans="1:10" ht="15.75" thickBot="1" x14ac:dyDescent="0.3">
      <c r="A236" s="121"/>
      <c r="B236" s="4"/>
      <c r="C236" s="4"/>
      <c r="D236" s="7">
        <v>11</v>
      </c>
      <c r="E236" s="169" t="s">
        <v>20</v>
      </c>
      <c r="F236" s="182">
        <v>17</v>
      </c>
      <c r="G236" s="175">
        <v>3</v>
      </c>
      <c r="H236" s="175"/>
      <c r="I236" s="175"/>
      <c r="J236" s="68">
        <f t="shared" si="24"/>
        <v>95</v>
      </c>
    </row>
    <row r="237" spans="1:10" ht="15.75" thickBot="1" x14ac:dyDescent="0.3">
      <c r="A237" s="121"/>
      <c r="B237" s="4"/>
      <c r="C237" s="4"/>
      <c r="D237" s="7">
        <v>12</v>
      </c>
      <c r="E237" s="169" t="s">
        <v>22</v>
      </c>
      <c r="F237" s="182">
        <v>18</v>
      </c>
      <c r="G237" s="175">
        <v>2</v>
      </c>
      <c r="H237" s="175"/>
      <c r="I237" s="175"/>
      <c r="J237" s="68">
        <f t="shared" si="24"/>
        <v>96.666666666666671</v>
      </c>
    </row>
    <row r="238" spans="1:10" ht="15.75" thickBot="1" x14ac:dyDescent="0.3">
      <c r="A238" s="121"/>
      <c r="B238" s="4"/>
      <c r="C238" s="4"/>
      <c r="D238" s="7">
        <v>13</v>
      </c>
      <c r="E238" s="169" t="s">
        <v>17</v>
      </c>
      <c r="F238" s="182">
        <v>15</v>
      </c>
      <c r="G238" s="175">
        <v>5</v>
      </c>
      <c r="H238" s="175"/>
      <c r="I238" s="175"/>
      <c r="J238" s="68">
        <f t="shared" si="24"/>
        <v>91.666666666666671</v>
      </c>
    </row>
    <row r="239" spans="1:10" ht="15.75" thickBot="1" x14ac:dyDescent="0.3">
      <c r="A239" s="121"/>
      <c r="B239" s="4"/>
      <c r="C239" s="4"/>
      <c r="D239" s="7">
        <v>14</v>
      </c>
      <c r="E239" s="169" t="s">
        <v>18</v>
      </c>
      <c r="F239" s="182">
        <v>15</v>
      </c>
      <c r="G239" s="175">
        <v>5</v>
      </c>
      <c r="H239" s="175"/>
      <c r="I239" s="175"/>
      <c r="J239" s="68">
        <f t="shared" si="24"/>
        <v>91.666666666666671</v>
      </c>
    </row>
    <row r="240" spans="1:10" ht="15.75" thickBot="1" x14ac:dyDescent="0.3">
      <c r="A240" s="121"/>
      <c r="B240" s="4"/>
      <c r="C240" s="4"/>
      <c r="D240" s="7">
        <v>15</v>
      </c>
      <c r="E240" s="169" t="s">
        <v>19</v>
      </c>
      <c r="F240" s="182">
        <v>16</v>
      </c>
      <c r="G240" s="175">
        <v>3</v>
      </c>
      <c r="H240" s="175">
        <v>1</v>
      </c>
      <c r="I240" s="175"/>
      <c r="J240" s="68">
        <f t="shared" si="24"/>
        <v>91.666666666666671</v>
      </c>
    </row>
    <row r="241" spans="1:10" ht="15.75" thickBot="1" x14ac:dyDescent="0.3">
      <c r="A241" s="121"/>
      <c r="B241" s="4"/>
      <c r="C241" s="4"/>
      <c r="D241" s="7"/>
      <c r="E241" s="147" t="s">
        <v>6</v>
      </c>
      <c r="F241" s="198">
        <f>SUM(F226:F240)/15</f>
        <v>17.533333333333335</v>
      </c>
      <c r="G241" s="198">
        <f t="shared" ref="G241:I241" si="25">SUM(G226:G240)/15</f>
        <v>2.2000000000000002</v>
      </c>
      <c r="H241" s="198">
        <f t="shared" si="25"/>
        <v>0.26666666666666666</v>
      </c>
      <c r="I241" s="198">
        <f t="shared" si="25"/>
        <v>0</v>
      </c>
      <c r="J241" s="80">
        <f>SUM(J226:J240)/15</f>
        <v>95.444444444444471</v>
      </c>
    </row>
    <row r="242" spans="1:10" ht="15.75" thickBot="1" x14ac:dyDescent="0.3">
      <c r="J242" s="93">
        <f>SUM(J25+J43+J61+J79+J97+J115+J133+J151+J169+J187+J205+J223+J241)/13</f>
        <v>93.04599423828769</v>
      </c>
    </row>
  </sheetData>
  <mergeCells count="96">
    <mergeCell ref="B1:E1"/>
    <mergeCell ref="B2:E2"/>
    <mergeCell ref="B4:I4"/>
    <mergeCell ref="A6:I6"/>
    <mergeCell ref="F7:I7"/>
    <mergeCell ref="B8:B9"/>
    <mergeCell ref="C8:C9"/>
    <mergeCell ref="E8:E9"/>
    <mergeCell ref="F8:F9"/>
    <mergeCell ref="G8:G9"/>
    <mergeCell ref="D8:D9"/>
    <mergeCell ref="B26:B27"/>
    <mergeCell ref="C26:C27"/>
    <mergeCell ref="E26:E27"/>
    <mergeCell ref="F26:F27"/>
    <mergeCell ref="G26:G27"/>
    <mergeCell ref="D26:D27"/>
    <mergeCell ref="B44:B45"/>
    <mergeCell ref="C44:C45"/>
    <mergeCell ref="E44:E45"/>
    <mergeCell ref="F44:F45"/>
    <mergeCell ref="G44:G45"/>
    <mergeCell ref="B62:B63"/>
    <mergeCell ref="C62:C63"/>
    <mergeCell ref="E62:E63"/>
    <mergeCell ref="F62:F63"/>
    <mergeCell ref="G62:G63"/>
    <mergeCell ref="B98:B99"/>
    <mergeCell ref="C98:C99"/>
    <mergeCell ref="E98:E99"/>
    <mergeCell ref="F98:F99"/>
    <mergeCell ref="G98:G99"/>
    <mergeCell ref="B116:B117"/>
    <mergeCell ref="C116:C117"/>
    <mergeCell ref="E116:E117"/>
    <mergeCell ref="F116:F117"/>
    <mergeCell ref="G116:G117"/>
    <mergeCell ref="B134:B135"/>
    <mergeCell ref="C134:C135"/>
    <mergeCell ref="E134:E135"/>
    <mergeCell ref="F134:F135"/>
    <mergeCell ref="G134:G135"/>
    <mergeCell ref="D134:D135"/>
    <mergeCell ref="B152:B153"/>
    <mergeCell ref="C152:C153"/>
    <mergeCell ref="E152:E153"/>
    <mergeCell ref="F152:F153"/>
    <mergeCell ref="G152:G153"/>
    <mergeCell ref="D152:D153"/>
    <mergeCell ref="B170:B171"/>
    <mergeCell ref="C170:C171"/>
    <mergeCell ref="E170:E171"/>
    <mergeCell ref="F170:F171"/>
    <mergeCell ref="G170:G171"/>
    <mergeCell ref="D170:D171"/>
    <mergeCell ref="B188:B189"/>
    <mergeCell ref="C188:C189"/>
    <mergeCell ref="E188:E189"/>
    <mergeCell ref="F188:F189"/>
    <mergeCell ref="G188:G189"/>
    <mergeCell ref="D188:D189"/>
    <mergeCell ref="B206:B207"/>
    <mergeCell ref="C206:C207"/>
    <mergeCell ref="E206:E207"/>
    <mergeCell ref="F206:F207"/>
    <mergeCell ref="G206:G207"/>
    <mergeCell ref="D206:D207"/>
    <mergeCell ref="B224:B225"/>
    <mergeCell ref="C224:C225"/>
    <mergeCell ref="E224:E225"/>
    <mergeCell ref="F224:F225"/>
    <mergeCell ref="G224:G225"/>
    <mergeCell ref="D224:D225"/>
    <mergeCell ref="J7:J9"/>
    <mergeCell ref="D44:D45"/>
    <mergeCell ref="D62:D63"/>
    <mergeCell ref="D98:D99"/>
    <mergeCell ref="D116:D117"/>
    <mergeCell ref="J26:J27"/>
    <mergeCell ref="J44:J45"/>
    <mergeCell ref="J62:J63"/>
    <mergeCell ref="J98:J99"/>
    <mergeCell ref="G80:G81"/>
    <mergeCell ref="J80:J81"/>
    <mergeCell ref="J188:J189"/>
    <mergeCell ref="J206:J207"/>
    <mergeCell ref="J224:J225"/>
    <mergeCell ref="J116:J117"/>
    <mergeCell ref="J134:J135"/>
    <mergeCell ref="J152:J153"/>
    <mergeCell ref="J170:J171"/>
    <mergeCell ref="B80:B81"/>
    <mergeCell ref="C80:C81"/>
    <mergeCell ref="D80:D81"/>
    <mergeCell ref="E80:E81"/>
    <mergeCell ref="F80:F8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1.Гражданско-правовой профиль</vt:lpstr>
      <vt:lpstr>2.Уголовно-правовой профиль</vt:lpstr>
      <vt:lpstr>3. Экономика предпр. и орг.</vt:lpstr>
      <vt:lpstr>4. Экономическая безопасность</vt:lpstr>
      <vt:lpstr>5. Бухгалтерский учет и аудит</vt:lpstr>
      <vt:lpstr>6. Управление малым бизнесом</vt:lpstr>
      <vt:lpstr>7. Бизнес-логистика</vt:lpstr>
      <vt:lpstr>8. Перевод и переводоведение</vt:lpstr>
      <vt:lpstr>9. Русский язык и литература</vt:lpstr>
      <vt:lpstr>10. Преподавание филол. дисц.</vt:lpstr>
      <vt:lpstr>11. Отечественная филология</vt:lpstr>
      <vt:lpstr>Итоговая таблица</vt:lpstr>
      <vt:lpstr>'1.Гражданско-правовой профиль'!Область_печати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2020-02-21T10:44:27Z</dcterms:modified>
</cp:coreProperties>
</file>